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ona\Desktop\Projetos de Lei 2025\"/>
    </mc:Choice>
  </mc:AlternateContent>
  <bookViews>
    <workbookView xWindow="0" yWindow="0" windowWidth="20490" windowHeight="7755"/>
  </bookViews>
  <sheets>
    <sheet name="Planilha1" sheetId="1" r:id="rId1"/>
    <sheet name="Planilha2" sheetId="2" r:id="rId2"/>
    <sheet name="Planilha3" sheetId="3" r:id="rId3"/>
    <sheet name="Planilha4" sheetId="4" r:id="rId4"/>
  </sheets>
  <definedNames>
    <definedName name="_Hlk182293399" localSheetId="1">Planilha2!#REF!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D12" i="1"/>
  <c r="G14" i="1"/>
  <c r="D14" i="1"/>
  <c r="C20" i="1" l="1"/>
  <c r="G97" i="3"/>
  <c r="G8" i="1"/>
  <c r="G19" i="1"/>
  <c r="D19" i="1"/>
  <c r="G18" i="1"/>
  <c r="D18" i="1"/>
  <c r="G17" i="1"/>
  <c r="D17" i="1"/>
  <c r="G16" i="1"/>
  <c r="D16" i="1"/>
  <c r="G15" i="1"/>
  <c r="D15" i="1"/>
  <c r="G13" i="1"/>
  <c r="D13" i="1"/>
  <c r="G11" i="1"/>
  <c r="D11" i="1"/>
  <c r="G10" i="1"/>
  <c r="D10" i="1"/>
  <c r="G9" i="1"/>
  <c r="D9" i="1"/>
  <c r="D8" i="1"/>
  <c r="G7" i="1"/>
  <c r="D7" i="1"/>
  <c r="G6" i="1"/>
  <c r="D6" i="1"/>
  <c r="G20" i="1" l="1"/>
  <c r="D20" i="1"/>
  <c r="H20" i="1" l="1"/>
  <c r="H21" i="1" l="1"/>
  <c r="M18" i="1" s="1"/>
  <c r="M7" i="1"/>
  <c r="M6" i="1"/>
  <c r="M8" i="1"/>
  <c r="H22" i="1" l="1"/>
  <c r="M29" i="1" s="1"/>
  <c r="M30" i="1" s="1"/>
  <c r="M19" i="1"/>
  <c r="M20" i="1" s="1"/>
  <c r="M21" i="1"/>
  <c r="M22" i="1" s="1"/>
  <c r="M23" i="1" s="1"/>
  <c r="M9" i="1"/>
  <c r="M10" i="1" s="1"/>
  <c r="M28" i="1"/>
  <c r="M31" i="1" s="1"/>
  <c r="M32" i="1" s="1"/>
  <c r="M11" i="1" l="1"/>
  <c r="L13" i="1" s="1"/>
  <c r="M33" i="1"/>
</calcChain>
</file>

<file path=xl/sharedStrings.xml><?xml version="1.0" encoding="utf-8"?>
<sst xmlns="http://schemas.openxmlformats.org/spreadsheetml/2006/main" count="818" uniqueCount="256">
  <si>
    <t>CUSTO MENSAL ATUAL</t>
  </si>
  <si>
    <t>PROJETADO</t>
  </si>
  <si>
    <t>NIVEL</t>
  </si>
  <si>
    <t>Subsidio/ vencimento</t>
  </si>
  <si>
    <t>Nº CARGOS</t>
  </si>
  <si>
    <t>TOTAL ANUAL</t>
  </si>
  <si>
    <t>CUSTO TOTAL ANUAL ATUAL</t>
  </si>
  <si>
    <t>XII</t>
  </si>
  <si>
    <t>CUSTO ANUAL</t>
  </si>
  <si>
    <t>(01) X 12 MESES = (03)</t>
  </si>
  <si>
    <t>XI</t>
  </si>
  <si>
    <t>GRATIFICAÇÃO NATALINA</t>
  </si>
  <si>
    <t>(01)X01 MÊS     =  (04)</t>
  </si>
  <si>
    <t>X</t>
  </si>
  <si>
    <t>FÉRIAS 1/3 CONSTITUCIONAL</t>
  </si>
  <si>
    <t>(01)/3                   = (05)</t>
  </si>
  <si>
    <t>IX</t>
  </si>
  <si>
    <t>SUBTOTAL</t>
  </si>
  <si>
    <t>(03)+(04)+(05)   =  (06)</t>
  </si>
  <si>
    <t>VIII</t>
  </si>
  <si>
    <t>CONTRIBUIÇÃO PREVIDENCIÁRIA PATRONAL COM FAP E RAT AJUSTADO</t>
  </si>
  <si>
    <t>VII</t>
  </si>
  <si>
    <t>TOTAL CUSTO ANUAL</t>
  </si>
  <si>
    <t>(06)+(07) =  (08)</t>
  </si>
  <si>
    <t>VI</t>
  </si>
  <si>
    <t>V</t>
  </si>
  <si>
    <t>IV</t>
  </si>
  <si>
    <t>III</t>
  </si>
  <si>
    <t>I</t>
  </si>
  <si>
    <t>TOTAL</t>
  </si>
  <si>
    <t>(1)</t>
  </si>
  <si>
    <t>(2)</t>
  </si>
  <si>
    <t>GAPRE</t>
  </si>
  <si>
    <t>I.1</t>
  </si>
  <si>
    <t>Chefe de Gabinete do Prefeito</t>
  </si>
  <si>
    <t>01-VII</t>
  </si>
  <si>
    <t>I.1.1</t>
  </si>
  <si>
    <t xml:space="preserve">Chefe de Seção de Expediente </t>
  </si>
  <si>
    <t>01-III</t>
  </si>
  <si>
    <t>I.2</t>
  </si>
  <si>
    <t>Assessor de Assuntos Extraordinários</t>
  </si>
  <si>
    <t>01-X</t>
  </si>
  <si>
    <t>I.3</t>
  </si>
  <si>
    <t>Coordenador de Defesa Civil</t>
  </si>
  <si>
    <t>01-VIII</t>
  </si>
  <si>
    <t>I.4</t>
  </si>
  <si>
    <t>Assessor de Assuntos Comunitários</t>
  </si>
  <si>
    <t>01-VI</t>
  </si>
  <si>
    <t xml:space="preserve">GAVIP </t>
  </si>
  <si>
    <t>II.1</t>
  </si>
  <si>
    <t>Coordenador de Controle de Assuntos Administrativos</t>
  </si>
  <si>
    <t>II.1.1</t>
  </si>
  <si>
    <t>Chefe de Seção de Expediente do Gabinete do Vice-Prefeito</t>
  </si>
  <si>
    <t>COAM</t>
  </si>
  <si>
    <t>II.2</t>
  </si>
  <si>
    <t>Coordenador para Assuntos da Mulher - COAM</t>
  </si>
  <si>
    <t>PROGEM</t>
  </si>
  <si>
    <t>III.1</t>
  </si>
  <si>
    <t>Procurador Geral do Município</t>
  </si>
  <si>
    <t>01-XI</t>
  </si>
  <si>
    <t>III.1.1</t>
  </si>
  <si>
    <t>Assessor Jurídico</t>
  </si>
  <si>
    <t>01-IX</t>
  </si>
  <si>
    <t>III.1.1.1</t>
  </si>
  <si>
    <t xml:space="preserve">Chefe de Seção de Expediente e Serviços Gerais </t>
  </si>
  <si>
    <t>01-I</t>
  </si>
  <si>
    <t>SECAF</t>
  </si>
  <si>
    <t>IV.1</t>
  </si>
  <si>
    <t>Secretário Municipal de Administração e Fazenda</t>
  </si>
  <si>
    <t>01-XII</t>
  </si>
  <si>
    <t>IV.1.1</t>
  </si>
  <si>
    <t>IV.1.1.1</t>
  </si>
  <si>
    <t xml:space="preserve">Coordenador de Controle de Assuntos Administrativos </t>
  </si>
  <si>
    <t>IV.1.1.2</t>
  </si>
  <si>
    <t>Coordenador de Compras e Serviços Gerais</t>
  </si>
  <si>
    <t>IV.1.1.3</t>
  </si>
  <si>
    <t>Chefe de Divisão de Pessoal</t>
  </si>
  <si>
    <t>IV.1.1.3.1</t>
  </si>
  <si>
    <t xml:space="preserve"> Chefe de Seção de Controle, Registros Funcionais e Folha de Pagamento</t>
  </si>
  <si>
    <t>IV.1.1.3.2</t>
  </si>
  <si>
    <t xml:space="preserve"> Chefe de Seção de Protocolo e Arquivo </t>
  </si>
  <si>
    <t>01-IV</t>
  </si>
  <si>
    <t>IV.1.1.3.3</t>
  </si>
  <si>
    <t xml:space="preserve"> Chefe de Seção de Conservação e Limpeza</t>
  </si>
  <si>
    <t>IV.1.1.3.4</t>
  </si>
  <si>
    <t xml:space="preserve"> Chefe de Seção de Expediente e Registro Ponto</t>
  </si>
  <si>
    <t>01-V</t>
  </si>
  <si>
    <t>IV.1.1.4</t>
  </si>
  <si>
    <t xml:space="preserve"> Chefe de Divisão de Material, Patrimônio e Informatização</t>
  </si>
  <si>
    <t>IV.1.1.4.1</t>
  </si>
  <si>
    <t xml:space="preserve"> Chefe de Seção de Patrimônio a Almoxarifado</t>
  </si>
  <si>
    <t>IV.1.1.4.2</t>
  </si>
  <si>
    <t xml:space="preserve"> Chefe de Seção de Abastecimento, Manutenção e Controle da Frota</t>
  </si>
  <si>
    <t>IV.1.1.4.3</t>
  </si>
  <si>
    <t xml:space="preserve"> Chefe de Seção de Informatização</t>
  </si>
  <si>
    <t>IV.1.1.5</t>
  </si>
  <si>
    <t>IV.1.2</t>
  </si>
  <si>
    <t>IV.1.2.1</t>
  </si>
  <si>
    <t>Chefe de Divisão de Receitas, Contabilidade e Despesa</t>
  </si>
  <si>
    <t>IV.1.2.1.1</t>
  </si>
  <si>
    <t xml:space="preserve"> Chefe de Seção de Expediente</t>
  </si>
  <si>
    <t>IV.1.2.1.2</t>
  </si>
  <si>
    <t xml:space="preserve"> Seção de Conferência e Registros Contábeis</t>
  </si>
  <si>
    <t>IV.1.2.2</t>
  </si>
  <si>
    <t xml:space="preserve"> Divisão de Planejamento e Orçamento</t>
  </si>
  <si>
    <t>IV.1.2.2.1</t>
  </si>
  <si>
    <t>Seção de Orçamento</t>
  </si>
  <si>
    <t>IV.1.2.2.2</t>
  </si>
  <si>
    <t>Chefe de Seção de Expediente</t>
  </si>
  <si>
    <t>SESA</t>
  </si>
  <si>
    <t>V.1.1</t>
  </si>
  <si>
    <t>Chefe de Divisão de Atenção Primaria</t>
  </si>
  <si>
    <t>V.1.1.2</t>
  </si>
  <si>
    <t>Coordenadoria de Atenção Primária à Saúde</t>
  </si>
  <si>
    <t>V.1.1.3</t>
  </si>
  <si>
    <t xml:space="preserve"> Chefe de Seção de Atenção Primária</t>
  </si>
  <si>
    <t>01-II</t>
  </si>
  <si>
    <t>V.1.2</t>
  </si>
  <si>
    <t>Chefe de Divisão de Regulação de Consultas e Exames</t>
  </si>
  <si>
    <t>V.1.2.1</t>
  </si>
  <si>
    <t>Coordenador de Assuntos Administrativos</t>
  </si>
  <si>
    <t>V.1.2.2</t>
  </si>
  <si>
    <t xml:space="preserve"> Chefe de Seção de Serviços Ambulatoriais e Hospitalares</t>
  </si>
  <si>
    <t>V.1.2.3</t>
  </si>
  <si>
    <t>V.1.3</t>
  </si>
  <si>
    <t>Chefe de Divisão de Patrimônio de Arquivo Digital</t>
  </si>
  <si>
    <t>V.1.4</t>
  </si>
  <si>
    <t>Chefe de Divisão de Manutenção e Controle da Frota</t>
  </si>
  <si>
    <t>V.1.5</t>
  </si>
  <si>
    <t>Chefe de Divisão de Planejamento, Monitoramento e Avaliação</t>
  </si>
  <si>
    <t>V.1.6</t>
  </si>
  <si>
    <t>Chefe de Divisão de Faturamento, Centro de Custo e Tecnologia</t>
  </si>
  <si>
    <t>V.1.7</t>
  </si>
  <si>
    <t>Chefe de Divisão de Assistência Farmacêutica</t>
  </si>
  <si>
    <t>V.1.8</t>
  </si>
  <si>
    <t>Chefe de Divisão de Manutenção e Serviços Gerais</t>
  </si>
  <si>
    <t>V.1.8.1</t>
  </si>
  <si>
    <t>Chefe de Seção de Compras e Abastecimento</t>
  </si>
  <si>
    <t>SMAI</t>
  </si>
  <si>
    <t>VI.1.1</t>
  </si>
  <si>
    <t>Chefe de Divisão de Agropecuária e Interior</t>
  </si>
  <si>
    <t>VI.1.1.1</t>
  </si>
  <si>
    <t>Coordenador do Serviço de Inspeção Sanitária Municipal - SISM</t>
  </si>
  <si>
    <t>VI.1.2.1</t>
  </si>
  <si>
    <t>Chefe de Seção de Agroindústrias e Feiras Livres</t>
  </si>
  <si>
    <t>VI.1.2.2</t>
  </si>
  <si>
    <t>Chefe de Seção de Agricultura Familiar e Patrulha Agrícola</t>
  </si>
  <si>
    <t>VI.1.2.3</t>
  </si>
  <si>
    <t xml:space="preserve">Chefe de Seção de Apoio Agropecuário, Marcas e Sinais e Cooperativismo </t>
  </si>
  <si>
    <t>SEMED</t>
  </si>
  <si>
    <t>Secretaria Municipal de Educação</t>
  </si>
  <si>
    <t>02-XII</t>
  </si>
  <si>
    <t>VII.1.1</t>
  </si>
  <si>
    <t xml:space="preserve">Chefe de Divisão de Ensino </t>
  </si>
  <si>
    <t>VII.1.1.1</t>
  </si>
  <si>
    <t xml:space="preserve">  Chefe de Seção de Expediente</t>
  </si>
  <si>
    <t>VII.1.1.2</t>
  </si>
  <si>
    <t xml:space="preserve">  Chefe de Seção de Orientação Escolar e Assistência ao Educando</t>
  </si>
  <si>
    <t>VII.1.2</t>
  </si>
  <si>
    <t>Coordenador de Controle Orçamentário e financeiro</t>
  </si>
  <si>
    <t>VII.1.2.1</t>
  </si>
  <si>
    <t>Chefe Seção de controle de processos licitatórios e contratos.</t>
  </si>
  <si>
    <t>VII.1.2.2</t>
  </si>
  <si>
    <t>Chefe de Seção Orçamento</t>
  </si>
  <si>
    <t>VII.1.2.3</t>
  </si>
  <si>
    <t xml:space="preserve"> Chefe de Seção de Expediente </t>
  </si>
  <si>
    <t>SECEDE</t>
  </si>
  <si>
    <t>VIII.1</t>
  </si>
  <si>
    <t>Secretário Municipal de Cultura, Eventos e Desporto</t>
  </si>
  <si>
    <t>VIII.1.1</t>
  </si>
  <si>
    <t>Chefe de Divisão de Cultura Eventos e Desporto</t>
  </si>
  <si>
    <t>VIII.1.1.2</t>
  </si>
  <si>
    <t xml:space="preserve"> Chefe de Seção de Apoio ao Desporto Amador </t>
  </si>
  <si>
    <t>VIII.1.1.3</t>
  </si>
  <si>
    <t xml:space="preserve"> Chefe de Seção de Cultura</t>
  </si>
  <si>
    <t>VIII.1.1.4</t>
  </si>
  <si>
    <t>Chefe de Seção de Eventos</t>
  </si>
  <si>
    <t>SOTRAN</t>
  </si>
  <si>
    <t>IX.1</t>
  </si>
  <si>
    <t>Secretário Municipal de Obras, Transportes e Trânsito</t>
  </si>
  <si>
    <t>IX.1.1</t>
  </si>
  <si>
    <t>Chefe de Divisão de Serviços Públicos e Apoio</t>
  </si>
  <si>
    <t>IX.1.1.2</t>
  </si>
  <si>
    <t>Chefe de Seção de Logradouros, Limpeza Urbana e Aterro Sanitário</t>
  </si>
  <si>
    <t>IX.1.2</t>
  </si>
  <si>
    <t>Chefe de Divisão de Obras, Posturas e Fiscalização</t>
  </si>
  <si>
    <t>IX.1.2.1</t>
  </si>
  <si>
    <t>Chefe de Seção de Fiscalização de Obras Posturas e Expediente</t>
  </si>
  <si>
    <t>IX.1.2.2</t>
  </si>
  <si>
    <t>Chefe de Seção de Obras e Pavimentação</t>
  </si>
  <si>
    <t>IX.1.2.3</t>
  </si>
  <si>
    <t>Chefe de Seção de Manutenção de Prédios Públicos</t>
  </si>
  <si>
    <t>IX.1.3</t>
  </si>
  <si>
    <t>Chefe de Divisão de Trânsito</t>
  </si>
  <si>
    <t>IX.1.3.1</t>
  </si>
  <si>
    <t xml:space="preserve">Chefe de Seção de Fiscalização, Controle e Registro de Trânsito </t>
  </si>
  <si>
    <t>IX.1.3.2</t>
  </si>
  <si>
    <t>Chefe de Seção de Estradas e Vicinais</t>
  </si>
  <si>
    <t>IX.1.4</t>
  </si>
  <si>
    <t>Chefe de Divisão de Oficinas e Conservação de Veículos</t>
  </si>
  <si>
    <t>IX.1.4.1</t>
  </si>
  <si>
    <t>Chefe de Seção de Serviços e Limpeza</t>
  </si>
  <si>
    <t>SEDESTRAB</t>
  </si>
  <si>
    <t>Secretário Municipal de Desenvolvimento Social, Trabalho e Cidadania</t>
  </si>
  <si>
    <t>X.1.2</t>
  </si>
  <si>
    <t xml:space="preserve">Chefe de Divisão de Ações Comunitárias e Apoio </t>
  </si>
  <si>
    <t>X.1.2.1</t>
  </si>
  <si>
    <t>Chefe de Seção de Integração Social e Apoio a Carentes</t>
  </si>
  <si>
    <t>X.1.2.2</t>
  </si>
  <si>
    <t>Chefe de Seção de Cadastros de Programas Sociais e Execução de Convênios</t>
  </si>
  <si>
    <t>X.1.2.3</t>
  </si>
  <si>
    <t>Chefe de Seção de Mutirões</t>
  </si>
  <si>
    <t>X.1.2.4</t>
  </si>
  <si>
    <t>Chefe de Seção de Controle de Programas Comunitários</t>
  </si>
  <si>
    <t>X.1.2.5</t>
  </si>
  <si>
    <t xml:space="preserve">Chefe de Seção de Desenvolvimento de Projetos Sociais </t>
  </si>
  <si>
    <t>X.1.3</t>
  </si>
  <si>
    <t>Chefe de Divisão de Gestão Habitacional</t>
  </si>
  <si>
    <t>X.1.3.1</t>
  </si>
  <si>
    <t>Chefe de Seção de Habitação</t>
  </si>
  <si>
    <t>SEMAT</t>
  </si>
  <si>
    <t>XI.1</t>
  </si>
  <si>
    <t>Secretário Municipal de Meio Ambiente e Turismo</t>
  </si>
  <si>
    <t>XI.1.1</t>
  </si>
  <si>
    <t>Chefe de Divisão de Preservação e Licenciamento Ambiental</t>
  </si>
  <si>
    <t>XI.1.1.1</t>
  </si>
  <si>
    <t>XI.1.2</t>
  </si>
  <si>
    <t>Chefe de Seção de Fomento a Integração Fronteiriça</t>
  </si>
  <si>
    <t>SEMIC</t>
  </si>
  <si>
    <t>XII.1</t>
  </si>
  <si>
    <t>Secretário Municipal de Industria, Comércio e ICMS</t>
  </si>
  <si>
    <t>XII.1.1</t>
  </si>
  <si>
    <t>Chefe de Divisão de Atividades Empresariais e Parcerias Estratégicas</t>
  </si>
  <si>
    <t>XII.1.1.1</t>
  </si>
  <si>
    <r>
      <t>Subseção IIChefe de direção Superior de Fazenda</t>
    </r>
    <r>
      <rPr>
        <sz val="10"/>
        <color rgb="FFFF0000"/>
        <rFont val="Arial"/>
        <family val="2"/>
      </rPr>
      <t xml:space="preserve"> </t>
    </r>
  </si>
  <si>
    <r>
      <t>Subseção IChefe de Direção Superior de Administração</t>
    </r>
    <r>
      <rPr>
        <sz val="10"/>
        <color rgb="FFFF0000"/>
        <rFont val="Arial"/>
        <family val="2"/>
      </rPr>
      <t xml:space="preserve"> </t>
    </r>
  </si>
  <si>
    <t>Secretaria Municipal de Agricultura e Interior</t>
  </si>
  <si>
    <t>Secretaria Municipal de Saude</t>
  </si>
  <si>
    <t>II</t>
  </si>
  <si>
    <t>Atual</t>
  </si>
  <si>
    <t>Assessor de Comunicação e Assuntos Comunitários</t>
  </si>
  <si>
    <t xml:space="preserve">(06) X 12,146%=  (07)          </t>
  </si>
  <si>
    <t>TOTAL MENSAL</t>
  </si>
  <si>
    <t>ANEXO COMPLEMENTAR 02</t>
  </si>
  <si>
    <t>ANEXO COMPLENTAR 01</t>
  </si>
  <si>
    <t>(01) - (02)</t>
  </si>
  <si>
    <t>TOTAL CUSTO-2025</t>
  </si>
  <si>
    <t>Álvaro Generali de Souza,</t>
  </si>
  <si>
    <t xml:space="preserve">(06) X 18,146%=  (07)          </t>
  </si>
  <si>
    <t xml:space="preserve">(06) X 22,146%=  (07)          </t>
  </si>
  <si>
    <t>(01) X 5 MESES = (03)</t>
  </si>
  <si>
    <t>VI A¹</t>
  </si>
  <si>
    <t>VI A²</t>
  </si>
  <si>
    <t>¹ Referente a 01 (uma) gratificação de R$ 800,00;</t>
  </si>
  <si>
    <t>² Referente a 02 (duas) gratificações de R$ 600,00.</t>
  </si>
  <si>
    <t xml:space="preserve">                                                   Secretário de Administração e Fazenda.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</si>
</sst>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;[Red]&quot;R$&quot;\ 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5" xfId="0" applyBorder="1"/>
    <xf numFmtId="0" fontId="0" fillId="0" borderId="6" xfId="0" applyBorder="1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5" xfId="0" applyBorder="1" applyAlignment="1">
      <alignment wrapText="1"/>
    </xf>
    <xf numFmtId="0" fontId="0" fillId="0" borderId="8" xfId="0" applyBorder="1"/>
    <xf numFmtId="164" fontId="0" fillId="0" borderId="6" xfId="0" applyNumberFormat="1" applyBorder="1"/>
    <xf numFmtId="0" fontId="0" fillId="0" borderId="6" xfId="0" applyBorder="1" applyAlignment="1">
      <alignment horizontal="center"/>
    </xf>
    <xf numFmtId="164" fontId="0" fillId="0" borderId="7" xfId="0" applyNumberFormat="1" applyBorder="1"/>
    <xf numFmtId="49" fontId="0" fillId="0" borderId="6" xfId="0" applyNumberFormat="1" applyBorder="1" applyAlignment="1">
      <alignment horizontal="center"/>
    </xf>
    <xf numFmtId="164" fontId="0" fillId="0" borderId="8" xfId="0" applyNumberFormat="1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11" xfId="0" applyBorder="1" applyAlignment="1">
      <alignment wrapText="1"/>
    </xf>
    <xf numFmtId="0" fontId="0" fillId="0" borderId="13" xfId="0" applyBorder="1" applyAlignment="1">
      <alignment horizontal="left"/>
    </xf>
    <xf numFmtId="164" fontId="0" fillId="0" borderId="14" xfId="0" applyNumberFormat="1" applyBorder="1"/>
    <xf numFmtId="0" fontId="0" fillId="0" borderId="11" xfId="0" applyBorder="1" applyAlignment="1">
      <alignment horizontal="left"/>
    </xf>
    <xf numFmtId="164" fontId="0" fillId="0" borderId="16" xfId="0" applyNumberFormat="1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horizontal="center"/>
    </xf>
    <xf numFmtId="164" fontId="1" fillId="0" borderId="12" xfId="0" applyNumberFormat="1" applyFont="1" applyBorder="1"/>
    <xf numFmtId="49" fontId="0" fillId="0" borderId="0" xfId="0" applyNumberFormat="1" applyAlignment="1">
      <alignment horizontal="center"/>
    </xf>
    <xf numFmtId="0" fontId="2" fillId="0" borderId="22" xfId="0" applyFont="1" applyBorder="1" applyAlignment="1">
      <alignment horizontal="center" vertical="center" wrapText="1"/>
    </xf>
    <xf numFmtId="0" fontId="3" fillId="0" borderId="24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4" fillId="0" borderId="24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2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top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2" borderId="21" xfId="0" applyFon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top" wrapText="1"/>
    </xf>
    <xf numFmtId="0" fontId="0" fillId="2" borderId="20" xfId="0" applyFill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top" wrapText="1"/>
    </xf>
    <xf numFmtId="4" fontId="0" fillId="0" borderId="0" xfId="0" applyNumberFormat="1"/>
    <xf numFmtId="0" fontId="2" fillId="0" borderId="0" xfId="0" applyFont="1" applyAlignment="1">
      <alignment horizontal="center" vertical="center" wrapText="1"/>
    </xf>
    <xf numFmtId="0" fontId="0" fillId="0" borderId="22" xfId="0" applyBorder="1"/>
    <xf numFmtId="0" fontId="2" fillId="2" borderId="0" xfId="0" applyFont="1" applyFill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3" fillId="0" borderId="0" xfId="0" applyFont="1" applyAlignment="1">
      <alignment vertical="center" wrapText="1"/>
    </xf>
    <xf numFmtId="0" fontId="0" fillId="0" borderId="24" xfId="0" applyBorder="1"/>
    <xf numFmtId="0" fontId="4" fillId="0" borderId="20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164" fontId="1" fillId="0" borderId="0" xfId="0" applyNumberFormat="1" applyFont="1"/>
    <xf numFmtId="164" fontId="0" fillId="0" borderId="0" xfId="0" applyNumberFormat="1"/>
    <xf numFmtId="164" fontId="1" fillId="0" borderId="19" xfId="0" applyNumberFormat="1" applyFont="1" applyBorder="1"/>
    <xf numFmtId="0" fontId="1" fillId="0" borderId="0" xfId="0" applyFont="1"/>
    <xf numFmtId="164" fontId="6" fillId="2" borderId="26" xfId="0" applyNumberFormat="1" applyFont="1" applyFill="1" applyBorder="1"/>
    <xf numFmtId="0" fontId="0" fillId="0" borderId="10" xfId="0" applyBorder="1"/>
    <xf numFmtId="164" fontId="6" fillId="2" borderId="27" xfId="0" applyNumberFormat="1" applyFont="1" applyFill="1" applyBorder="1"/>
    <xf numFmtId="164" fontId="6" fillId="2" borderId="28" xfId="0" applyNumberFormat="1" applyFont="1" applyFill="1" applyBorder="1"/>
    <xf numFmtId="0" fontId="1" fillId="0" borderId="6" xfId="0" applyFont="1" applyBorder="1"/>
    <xf numFmtId="0" fontId="1" fillId="2" borderId="0" xfId="0" applyFont="1" applyFill="1" applyAlignment="1">
      <alignment horizontal="center"/>
    </xf>
    <xf numFmtId="0" fontId="7" fillId="0" borderId="0" xfId="0" applyFont="1"/>
    <xf numFmtId="0" fontId="1" fillId="4" borderId="13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164" fontId="1" fillId="4" borderId="0" xfId="0" applyNumberFormat="1" applyFont="1" applyFill="1" applyBorder="1" applyAlignment="1">
      <alignment horizontal="right"/>
    </xf>
    <xf numFmtId="164" fontId="0" fillId="0" borderId="29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164" fontId="1" fillId="4" borderId="11" xfId="0" applyNumberFormat="1" applyFont="1" applyFill="1" applyBorder="1" applyAlignment="1">
      <alignment horizontal="right"/>
    </xf>
    <xf numFmtId="164" fontId="1" fillId="4" borderId="15" xfId="0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1" xfId="0" applyFont="1" applyBorder="1" applyAlignment="1">
      <alignment horizontal="right"/>
    </xf>
    <xf numFmtId="0" fontId="0" fillId="0" borderId="1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tabSelected="1" topLeftCell="A7" workbookViewId="0">
      <selection activeCell="F11" sqref="F11"/>
    </sheetView>
  </sheetViews>
  <sheetFormatPr defaultRowHeight="15" x14ac:dyDescent="0.25"/>
  <cols>
    <col min="1" max="1" width="5.28515625" customWidth="1"/>
    <col min="2" max="2" width="11" customWidth="1"/>
    <col min="3" max="3" width="6.42578125" customWidth="1"/>
    <col min="4" max="4" width="13.7109375" customWidth="1"/>
    <col min="5" max="5" width="11.28515625" customWidth="1"/>
    <col min="6" max="6" width="4.5703125" customWidth="1"/>
    <col min="7" max="7" width="13.85546875" customWidth="1"/>
    <col min="8" max="8" width="12.7109375" customWidth="1"/>
    <col min="9" max="9" width="8.42578125" customWidth="1"/>
    <col min="10" max="10" width="3.28515625" customWidth="1"/>
    <col min="11" max="11" width="29.140625" customWidth="1"/>
    <col min="12" max="12" width="20.7109375" customWidth="1"/>
    <col min="13" max="13" width="14.5703125" customWidth="1"/>
    <col min="14" max="14" width="21.28515625" customWidth="1"/>
    <col min="15" max="15" width="14.85546875" customWidth="1"/>
  </cols>
  <sheetData>
    <row r="1" spans="1:15" ht="6" customHeight="1" x14ac:dyDescent="0.25"/>
    <row r="2" spans="1:15" ht="16.5" customHeight="1" x14ac:dyDescent="0.25">
      <c r="C2" t="s">
        <v>244</v>
      </c>
      <c r="D2" s="78"/>
      <c r="E2" s="78"/>
    </row>
    <row r="3" spans="1:15" ht="16.5" thickBot="1" x14ac:dyDescent="0.3">
      <c r="K3" s="1"/>
      <c r="L3" s="78" t="s">
        <v>243</v>
      </c>
    </row>
    <row r="4" spans="1:15" ht="15.75" thickBot="1" x14ac:dyDescent="0.3">
      <c r="A4" s="2"/>
      <c r="B4" s="83" t="s">
        <v>0</v>
      </c>
      <c r="C4" s="83"/>
      <c r="D4" s="84"/>
      <c r="E4" s="85" t="s">
        <v>1</v>
      </c>
      <c r="F4" s="83"/>
      <c r="G4" s="86"/>
      <c r="K4" s="1"/>
    </row>
    <row r="5" spans="1:15" ht="45.75" thickBot="1" x14ac:dyDescent="0.3">
      <c r="A5" s="3" t="s">
        <v>2</v>
      </c>
      <c r="B5" s="4" t="s">
        <v>3</v>
      </c>
      <c r="C5" s="5" t="s">
        <v>4</v>
      </c>
      <c r="D5" s="6" t="s">
        <v>5</v>
      </c>
      <c r="E5" s="7" t="s">
        <v>3</v>
      </c>
      <c r="F5" s="5" t="s">
        <v>4</v>
      </c>
      <c r="G5" s="8" t="s">
        <v>242</v>
      </c>
      <c r="J5" s="71"/>
      <c r="K5" s="77">
        <v>2025</v>
      </c>
      <c r="L5" s="87" t="s">
        <v>6</v>
      </c>
      <c r="M5" s="88"/>
      <c r="N5" s="68"/>
    </row>
    <row r="6" spans="1:15" ht="15.75" thickBot="1" x14ac:dyDescent="0.3">
      <c r="A6" s="3" t="s">
        <v>7</v>
      </c>
      <c r="B6" s="9"/>
      <c r="C6" s="10"/>
      <c r="D6" s="11">
        <f t="shared" ref="D6:D19" si="0">C6*B6</f>
        <v>0</v>
      </c>
      <c r="E6" s="9"/>
      <c r="F6" s="12"/>
      <c r="G6" s="13">
        <f t="shared" ref="G6:G19" si="1">F6*E6</f>
        <v>0</v>
      </c>
      <c r="K6" s="14" t="s">
        <v>8</v>
      </c>
      <c r="L6" s="15" t="s">
        <v>250</v>
      </c>
      <c r="M6" s="16">
        <f>H20*5</f>
        <v>47000</v>
      </c>
      <c r="O6" s="69"/>
    </row>
    <row r="7" spans="1:15" ht="15.75" thickBot="1" x14ac:dyDescent="0.3">
      <c r="A7" s="3" t="s">
        <v>10</v>
      </c>
      <c r="B7" s="9"/>
      <c r="C7" s="10"/>
      <c r="D7" s="11">
        <f t="shared" si="0"/>
        <v>0</v>
      </c>
      <c r="E7" s="9"/>
      <c r="F7" s="10"/>
      <c r="G7" s="13">
        <f t="shared" si="1"/>
        <v>0</v>
      </c>
      <c r="K7" s="14" t="s">
        <v>11</v>
      </c>
      <c r="L7" s="15" t="s">
        <v>12</v>
      </c>
      <c r="M7" s="17">
        <f>H20/12*5</f>
        <v>3916.666666666667</v>
      </c>
      <c r="O7" s="69"/>
    </row>
    <row r="8" spans="1:15" ht="15.75" thickBot="1" x14ac:dyDescent="0.3">
      <c r="A8" s="3" t="s">
        <v>13</v>
      </c>
      <c r="B8" s="9"/>
      <c r="C8" s="10"/>
      <c r="D8" s="11">
        <f t="shared" si="0"/>
        <v>0</v>
      </c>
      <c r="E8" s="9">
        <v>3000</v>
      </c>
      <c r="F8" s="10">
        <v>1</v>
      </c>
      <c r="G8" s="13">
        <f>F8*E8</f>
        <v>3000</v>
      </c>
      <c r="K8" s="14" t="s">
        <v>14</v>
      </c>
      <c r="L8" s="15" t="s">
        <v>15</v>
      </c>
      <c r="M8" s="17">
        <f>M7/3</f>
        <v>1305.5555555555557</v>
      </c>
      <c r="O8" s="69"/>
    </row>
    <row r="9" spans="1:15" ht="15.75" thickBot="1" x14ac:dyDescent="0.3">
      <c r="A9" s="3" t="s">
        <v>16</v>
      </c>
      <c r="B9" s="9"/>
      <c r="C9" s="10"/>
      <c r="D9" s="11">
        <f t="shared" si="0"/>
        <v>0</v>
      </c>
      <c r="E9" s="9"/>
      <c r="F9" s="10"/>
      <c r="G9" s="13">
        <f t="shared" si="1"/>
        <v>0</v>
      </c>
      <c r="K9" s="14" t="s">
        <v>17</v>
      </c>
      <c r="L9" s="15" t="s">
        <v>18</v>
      </c>
      <c r="M9" s="17">
        <f>M6+M7+M8</f>
        <v>52222.222222222219</v>
      </c>
      <c r="O9" s="69"/>
    </row>
    <row r="10" spans="1:15" ht="45.75" thickBot="1" x14ac:dyDescent="0.3">
      <c r="A10" s="3" t="s">
        <v>19</v>
      </c>
      <c r="B10" s="9"/>
      <c r="C10" s="10"/>
      <c r="D10" s="11">
        <f t="shared" si="0"/>
        <v>0</v>
      </c>
      <c r="E10" s="9">
        <v>1500</v>
      </c>
      <c r="F10" s="10">
        <v>2</v>
      </c>
      <c r="G10" s="13">
        <f t="shared" si="1"/>
        <v>3000</v>
      </c>
      <c r="K10" s="18" t="s">
        <v>20</v>
      </c>
      <c r="L10" s="15" t="s">
        <v>241</v>
      </c>
      <c r="M10" s="17">
        <f>M9*12.4606%</f>
        <v>6507.2022222222213</v>
      </c>
      <c r="O10" s="69"/>
    </row>
    <row r="11" spans="1:15" ht="15.75" thickBot="1" x14ac:dyDescent="0.3">
      <c r="A11" s="3" t="s">
        <v>21</v>
      </c>
      <c r="B11" s="9"/>
      <c r="C11" s="10"/>
      <c r="D11" s="11">
        <f t="shared" si="0"/>
        <v>0</v>
      </c>
      <c r="E11" s="9"/>
      <c r="F11" s="10"/>
      <c r="G11" s="13">
        <f t="shared" si="1"/>
        <v>0</v>
      </c>
      <c r="K11" s="19" t="s">
        <v>22</v>
      </c>
      <c r="L11" s="15" t="s">
        <v>23</v>
      </c>
      <c r="M11" s="20">
        <f>M9+M10</f>
        <v>58729.424444444441</v>
      </c>
      <c r="O11" s="69"/>
    </row>
    <row r="12" spans="1:15" ht="15.75" thickBot="1" x14ac:dyDescent="0.3">
      <c r="A12" s="3" t="s">
        <v>251</v>
      </c>
      <c r="B12" s="9">
        <v>800</v>
      </c>
      <c r="C12" s="10">
        <v>1</v>
      </c>
      <c r="D12" s="11">
        <f t="shared" si="0"/>
        <v>800</v>
      </c>
      <c r="E12" s="9">
        <v>1000</v>
      </c>
      <c r="F12" s="10">
        <v>1</v>
      </c>
      <c r="G12" s="13">
        <f t="shared" si="1"/>
        <v>1000</v>
      </c>
      <c r="K12" s="19"/>
      <c r="L12" s="14"/>
      <c r="M12" s="82"/>
      <c r="O12" s="69"/>
    </row>
    <row r="13" spans="1:15" ht="15.75" thickBot="1" x14ac:dyDescent="0.3">
      <c r="A13" s="3" t="s">
        <v>24</v>
      </c>
      <c r="B13" s="9"/>
      <c r="C13" s="10"/>
      <c r="D13" s="11">
        <f t="shared" si="0"/>
        <v>0</v>
      </c>
      <c r="E13" s="9"/>
      <c r="F13" s="10"/>
      <c r="G13" s="13">
        <f t="shared" si="1"/>
        <v>0</v>
      </c>
      <c r="K13" s="79" t="s">
        <v>246</v>
      </c>
      <c r="L13" s="89">
        <f>M11/9*9</f>
        <v>58729.424444444441</v>
      </c>
      <c r="M13" s="90"/>
      <c r="N13" s="68"/>
      <c r="O13" s="69"/>
    </row>
    <row r="14" spans="1:15" x14ac:dyDescent="0.25">
      <c r="A14" s="3" t="s">
        <v>252</v>
      </c>
      <c r="B14" s="9">
        <v>1200</v>
      </c>
      <c r="C14" s="10">
        <v>1</v>
      </c>
      <c r="D14" s="11">
        <f t="shared" si="0"/>
        <v>1200</v>
      </c>
      <c r="E14" s="9">
        <v>2000</v>
      </c>
      <c r="F14" s="10">
        <v>1</v>
      </c>
      <c r="G14" s="13">
        <f t="shared" si="1"/>
        <v>2000</v>
      </c>
      <c r="K14" s="80"/>
      <c r="L14" s="81"/>
      <c r="M14" s="81"/>
      <c r="N14" s="68"/>
      <c r="O14" s="69"/>
    </row>
    <row r="15" spans="1:15" x14ac:dyDescent="0.25">
      <c r="A15" s="3" t="s">
        <v>25</v>
      </c>
      <c r="B15" s="9"/>
      <c r="C15" s="10">
        <v>6</v>
      </c>
      <c r="D15" s="11">
        <f t="shared" si="0"/>
        <v>0</v>
      </c>
      <c r="E15" s="9">
        <v>600</v>
      </c>
      <c r="F15" s="10">
        <v>4</v>
      </c>
      <c r="G15" s="13">
        <f t="shared" si="1"/>
        <v>2400</v>
      </c>
      <c r="K15" s="1"/>
    </row>
    <row r="16" spans="1:15" ht="15.75" thickBot="1" x14ac:dyDescent="0.3">
      <c r="A16" s="3" t="s">
        <v>26</v>
      </c>
      <c r="B16" s="9"/>
      <c r="C16" s="10">
        <v>9</v>
      </c>
      <c r="D16" s="11">
        <f t="shared" si="0"/>
        <v>0</v>
      </c>
      <c r="E16" s="9"/>
      <c r="F16" s="10"/>
      <c r="G16" s="13">
        <f t="shared" si="1"/>
        <v>0</v>
      </c>
      <c r="K16" s="1"/>
    </row>
    <row r="17" spans="1:13" ht="15.75" thickBot="1" x14ac:dyDescent="0.3">
      <c r="A17" s="3" t="s">
        <v>27</v>
      </c>
      <c r="B17" s="9"/>
      <c r="C17" s="10">
        <v>14</v>
      </c>
      <c r="D17" s="11">
        <f t="shared" si="0"/>
        <v>0</v>
      </c>
      <c r="E17" s="9"/>
      <c r="F17" s="10"/>
      <c r="G17" s="13">
        <f t="shared" si="1"/>
        <v>0</v>
      </c>
      <c r="K17" s="77">
        <v>2026</v>
      </c>
      <c r="L17" s="87" t="s">
        <v>6</v>
      </c>
      <c r="M17" s="88"/>
    </row>
    <row r="18" spans="1:13" ht="15.75" thickBot="1" x14ac:dyDescent="0.3">
      <c r="A18" s="3" t="s">
        <v>238</v>
      </c>
      <c r="B18" s="9"/>
      <c r="C18" s="10">
        <v>9</v>
      </c>
      <c r="D18" s="11">
        <f t="shared" si="0"/>
        <v>0</v>
      </c>
      <c r="E18" s="9"/>
      <c r="F18" s="10"/>
      <c r="G18" s="13">
        <f t="shared" si="1"/>
        <v>0</v>
      </c>
      <c r="K18" s="14" t="s">
        <v>8</v>
      </c>
      <c r="L18" s="15" t="s">
        <v>9</v>
      </c>
      <c r="M18" s="16">
        <f>H21*12</f>
        <v>121135.92</v>
      </c>
    </row>
    <row r="19" spans="1:13" ht="15.75" thickBot="1" x14ac:dyDescent="0.3">
      <c r="A19" s="3" t="s">
        <v>28</v>
      </c>
      <c r="B19" s="9"/>
      <c r="C19" s="10">
        <v>3</v>
      </c>
      <c r="D19" s="22">
        <f t="shared" si="0"/>
        <v>0</v>
      </c>
      <c r="E19" s="9"/>
      <c r="F19" s="10"/>
      <c r="G19" s="11">
        <f t="shared" si="1"/>
        <v>0</v>
      </c>
      <c r="H19" s="73" t="s">
        <v>245</v>
      </c>
      <c r="K19" s="14" t="s">
        <v>11</v>
      </c>
      <c r="L19" s="15" t="s">
        <v>12</v>
      </c>
      <c r="M19" s="17">
        <f>H21*1</f>
        <v>10094.66</v>
      </c>
    </row>
    <row r="20" spans="1:13" ht="15.75" thickBot="1" x14ac:dyDescent="0.3">
      <c r="A20" s="23" t="s">
        <v>29</v>
      </c>
      <c r="B20" s="24"/>
      <c r="C20" s="25">
        <f>SUM(C6:C19)</f>
        <v>43</v>
      </c>
      <c r="D20" s="26">
        <f>SUM(D6:D19)</f>
        <v>2000</v>
      </c>
      <c r="E20" s="23"/>
      <c r="F20" s="25"/>
      <c r="G20" s="70">
        <f>SUM(G6:G19)</f>
        <v>11400</v>
      </c>
      <c r="H20" s="74">
        <f>G20-D20</f>
        <v>9400</v>
      </c>
      <c r="I20" s="76">
        <v>2025</v>
      </c>
      <c r="K20" s="14" t="s">
        <v>14</v>
      </c>
      <c r="L20" s="15" t="s">
        <v>15</v>
      </c>
      <c r="M20" s="17">
        <f>M19/3</f>
        <v>3364.8866666666668</v>
      </c>
    </row>
    <row r="21" spans="1:13" ht="15.75" thickBot="1" x14ac:dyDescent="0.3">
      <c r="D21" s="27" t="s">
        <v>30</v>
      </c>
      <c r="G21" s="27" t="s">
        <v>31</v>
      </c>
      <c r="H21" s="75">
        <f>H20*107.39%</f>
        <v>10094.66</v>
      </c>
      <c r="I21" s="76">
        <v>2026</v>
      </c>
      <c r="K21" s="14" t="s">
        <v>17</v>
      </c>
      <c r="L21" s="15" t="s">
        <v>18</v>
      </c>
      <c r="M21" s="17">
        <f>M18+M19+M20</f>
        <v>134595.46666666665</v>
      </c>
    </row>
    <row r="22" spans="1:13" ht="45.75" thickBot="1" x14ac:dyDescent="0.3">
      <c r="D22" s="27"/>
      <c r="G22" s="27"/>
      <c r="H22" s="72">
        <f>H21*107.39%</f>
        <v>10840.655374</v>
      </c>
      <c r="I22" s="76">
        <v>2027</v>
      </c>
      <c r="K22" s="18" t="s">
        <v>20</v>
      </c>
      <c r="L22" s="15" t="s">
        <v>248</v>
      </c>
      <c r="M22" s="17">
        <f>M21*18.556%</f>
        <v>24975.534794666662</v>
      </c>
    </row>
    <row r="23" spans="1:13" ht="15.75" thickBot="1" x14ac:dyDescent="0.3">
      <c r="B23" s="91"/>
      <c r="C23" s="91"/>
      <c r="D23" s="91"/>
      <c r="E23" s="91"/>
      <c r="K23" s="19" t="s">
        <v>22</v>
      </c>
      <c r="L23" s="15" t="s">
        <v>23</v>
      </c>
      <c r="M23" s="20">
        <f>M21+M22</f>
        <v>159571.0014613333</v>
      </c>
    </row>
    <row r="24" spans="1:13" ht="15.75" thickBot="1" x14ac:dyDescent="0.3">
      <c r="B24" s="91"/>
      <c r="C24" s="91"/>
      <c r="D24" s="91"/>
      <c r="E24" s="91"/>
      <c r="K24" s="21"/>
      <c r="L24" s="93"/>
      <c r="M24" s="94"/>
    </row>
    <row r="25" spans="1:13" x14ac:dyDescent="0.25">
      <c r="A25" t="s">
        <v>253</v>
      </c>
      <c r="D25" s="27"/>
    </row>
    <row r="26" spans="1:13" ht="15.75" thickBot="1" x14ac:dyDescent="0.3">
      <c r="A26" t="s">
        <v>254</v>
      </c>
    </row>
    <row r="27" spans="1:13" ht="15.75" thickBot="1" x14ac:dyDescent="0.3">
      <c r="K27" s="77">
        <v>2027</v>
      </c>
      <c r="L27" s="87" t="s">
        <v>6</v>
      </c>
      <c r="M27" s="88"/>
    </row>
    <row r="28" spans="1:13" ht="15.75" thickBot="1" x14ac:dyDescent="0.3">
      <c r="K28" s="14" t="s">
        <v>8</v>
      </c>
      <c r="L28" s="15" t="s">
        <v>9</v>
      </c>
      <c r="M28" s="16">
        <f>H22*12</f>
        <v>130087.86448799999</v>
      </c>
    </row>
    <row r="29" spans="1:13" ht="15.75" thickBot="1" x14ac:dyDescent="0.3">
      <c r="K29" s="14" t="s">
        <v>11</v>
      </c>
      <c r="L29" s="15" t="s">
        <v>12</v>
      </c>
      <c r="M29" s="17">
        <f>H22*1</f>
        <v>10840.655374</v>
      </c>
    </row>
    <row r="30" spans="1:13" ht="15.75" thickBot="1" x14ac:dyDescent="0.3">
      <c r="K30" s="14" t="s">
        <v>14</v>
      </c>
      <c r="L30" s="15" t="s">
        <v>15</v>
      </c>
      <c r="M30" s="17">
        <f>M29/3</f>
        <v>3613.5517913333333</v>
      </c>
    </row>
    <row r="31" spans="1:13" ht="15.75" thickBot="1" x14ac:dyDescent="0.3">
      <c r="K31" s="14" t="s">
        <v>17</v>
      </c>
      <c r="L31" s="15" t="s">
        <v>18</v>
      </c>
      <c r="M31" s="17">
        <f>M28+M29+M30</f>
        <v>144542.07165333332</v>
      </c>
    </row>
    <row r="32" spans="1:13" ht="45.75" thickBot="1" x14ac:dyDescent="0.3">
      <c r="K32" s="18" t="s">
        <v>20</v>
      </c>
      <c r="L32" s="15" t="s">
        <v>249</v>
      </c>
      <c r="M32" s="17">
        <f>M31*22.556%</f>
        <v>32602.909682125864</v>
      </c>
    </row>
    <row r="33" spans="11:14" ht="15.75" thickBot="1" x14ac:dyDescent="0.3">
      <c r="K33" s="19" t="s">
        <v>22</v>
      </c>
      <c r="L33" s="15" t="s">
        <v>23</v>
      </c>
      <c r="M33" s="20">
        <f>M31+M32</f>
        <v>177144.98133545919</v>
      </c>
    </row>
    <row r="34" spans="11:14" ht="15.75" thickBot="1" x14ac:dyDescent="0.3">
      <c r="K34" s="21"/>
      <c r="L34" s="93"/>
      <c r="M34" s="94"/>
    </row>
    <row r="36" spans="11:14" x14ac:dyDescent="0.25">
      <c r="K36" s="91" t="s">
        <v>247</v>
      </c>
      <c r="L36" s="91"/>
      <c r="M36" s="91"/>
      <c r="N36" s="91"/>
    </row>
    <row r="37" spans="11:14" x14ac:dyDescent="0.25">
      <c r="K37" s="91"/>
      <c r="L37" s="91"/>
      <c r="M37" s="91"/>
      <c r="N37" s="91"/>
    </row>
    <row r="38" spans="11:14" x14ac:dyDescent="0.25">
      <c r="K38" s="92" t="s">
        <v>255</v>
      </c>
      <c r="L38" s="92"/>
      <c r="M38" s="92"/>
    </row>
  </sheetData>
  <mergeCells count="11">
    <mergeCell ref="K36:N37"/>
    <mergeCell ref="K38:M38"/>
    <mergeCell ref="L34:M34"/>
    <mergeCell ref="L17:M17"/>
    <mergeCell ref="L24:M24"/>
    <mergeCell ref="L27:M27"/>
    <mergeCell ref="B4:D4"/>
    <mergeCell ref="E4:G4"/>
    <mergeCell ref="L5:M5"/>
    <mergeCell ref="L13:M13"/>
    <mergeCell ref="B23:E24"/>
  </mergeCells>
  <pageMargins left="0.7" right="0.7" top="0.75" bottom="0.75" header="0.3" footer="0.3"/>
  <pageSetup paperSize="9" scale="71" orientation="landscape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4"/>
  <sheetViews>
    <sheetView workbookViewId="0">
      <selection activeCell="C95" sqref="C95"/>
    </sheetView>
  </sheetViews>
  <sheetFormatPr defaultRowHeight="20.100000000000001" customHeight="1" x14ac:dyDescent="0.25"/>
  <cols>
    <col min="3" max="3" width="16.5703125" style="52" customWidth="1"/>
    <col min="5" max="5" width="53.85546875" customWidth="1"/>
  </cols>
  <sheetData>
    <row r="1" spans="2:7" ht="20.100000000000001" customHeight="1" thickBot="1" x14ac:dyDescent="0.3">
      <c r="B1" s="38">
        <v>1</v>
      </c>
      <c r="C1" s="47" t="s">
        <v>177</v>
      </c>
      <c r="D1" s="41" t="s">
        <v>178</v>
      </c>
      <c r="E1" s="39" t="s">
        <v>179</v>
      </c>
      <c r="F1" s="37" t="s">
        <v>69</v>
      </c>
    </row>
    <row r="2" spans="2:7" ht="20.100000000000001" customHeight="1" thickBot="1" x14ac:dyDescent="0.3">
      <c r="B2" s="39">
        <v>1</v>
      </c>
      <c r="C2" s="47" t="s">
        <v>166</v>
      </c>
      <c r="D2" s="29" t="s">
        <v>167</v>
      </c>
      <c r="E2" s="34" t="s">
        <v>168</v>
      </c>
      <c r="F2" s="31" t="s">
        <v>69</v>
      </c>
    </row>
    <row r="3" spans="2:7" ht="20.100000000000001" customHeight="1" thickBot="1" x14ac:dyDescent="0.3">
      <c r="B3" s="28"/>
      <c r="C3" s="48" t="s">
        <v>202</v>
      </c>
      <c r="D3" s="42"/>
      <c r="E3" s="30" t="s">
        <v>203</v>
      </c>
      <c r="F3" s="28" t="s">
        <v>69</v>
      </c>
    </row>
    <row r="4" spans="2:7" ht="20.100000000000001" customHeight="1" thickBot="1" x14ac:dyDescent="0.3">
      <c r="B4" s="28">
        <v>1</v>
      </c>
      <c r="C4" s="48" t="s">
        <v>220</v>
      </c>
      <c r="D4" s="29" t="s">
        <v>221</v>
      </c>
      <c r="E4" s="30" t="s">
        <v>222</v>
      </c>
      <c r="F4" s="31" t="s">
        <v>69</v>
      </c>
    </row>
    <row r="5" spans="2:7" ht="20.100000000000001" customHeight="1" thickBot="1" x14ac:dyDescent="0.3">
      <c r="B5" s="28">
        <v>1</v>
      </c>
      <c r="C5" s="49" t="s">
        <v>228</v>
      </c>
      <c r="D5" s="29" t="s">
        <v>229</v>
      </c>
      <c r="E5" s="30" t="s">
        <v>230</v>
      </c>
      <c r="F5" s="31" t="s">
        <v>69</v>
      </c>
    </row>
    <row r="6" spans="2:7" ht="20.100000000000001" customHeight="1" thickBot="1" x14ac:dyDescent="0.3">
      <c r="B6" s="28"/>
      <c r="C6" s="46" t="s">
        <v>149</v>
      </c>
      <c r="D6" s="42"/>
      <c r="E6" s="30" t="s">
        <v>150</v>
      </c>
      <c r="F6" s="32" t="s">
        <v>151</v>
      </c>
    </row>
    <row r="7" spans="2:7" ht="20.100000000000001" customHeight="1" thickBot="1" x14ac:dyDescent="0.3">
      <c r="B7" s="28">
        <v>1</v>
      </c>
      <c r="C7" s="46" t="s">
        <v>138</v>
      </c>
      <c r="D7" s="29"/>
      <c r="E7" s="30" t="s">
        <v>236</v>
      </c>
      <c r="F7" s="32" t="s">
        <v>69</v>
      </c>
    </row>
    <row r="8" spans="2:7" ht="20.100000000000001" customHeight="1" thickBot="1" x14ac:dyDescent="0.3">
      <c r="B8" s="28">
        <v>1</v>
      </c>
      <c r="C8" s="46" t="s">
        <v>109</v>
      </c>
      <c r="D8" s="29"/>
      <c r="E8" s="30" t="s">
        <v>237</v>
      </c>
      <c r="F8" s="32" t="s">
        <v>69</v>
      </c>
    </row>
    <row r="9" spans="2:7" ht="20.100000000000001" customHeight="1" thickBot="1" x14ac:dyDescent="0.3">
      <c r="B9" s="28">
        <v>1</v>
      </c>
      <c r="C9" s="50" t="s">
        <v>66</v>
      </c>
      <c r="D9" s="29" t="s">
        <v>67</v>
      </c>
      <c r="E9" s="30" t="s">
        <v>68</v>
      </c>
      <c r="F9" s="31" t="s">
        <v>69</v>
      </c>
      <c r="G9">
        <v>9</v>
      </c>
    </row>
    <row r="10" spans="2:7" ht="20.100000000000001" customHeight="1" thickBot="1" x14ac:dyDescent="0.3">
      <c r="B10" s="28">
        <v>1</v>
      </c>
      <c r="C10" s="51" t="s">
        <v>56</v>
      </c>
      <c r="D10" s="29" t="s">
        <v>57</v>
      </c>
      <c r="E10" s="30" t="s">
        <v>58</v>
      </c>
      <c r="F10" s="32" t="s">
        <v>59</v>
      </c>
      <c r="G10">
        <v>1</v>
      </c>
    </row>
    <row r="11" spans="2:7" ht="20.100000000000001" customHeight="1" thickBot="1" x14ac:dyDescent="0.3">
      <c r="B11" s="28">
        <v>1</v>
      </c>
      <c r="C11" s="51" t="s">
        <v>32</v>
      </c>
      <c r="D11" s="29" t="s">
        <v>39</v>
      </c>
      <c r="E11" s="29" t="s">
        <v>40</v>
      </c>
      <c r="F11" s="32" t="s">
        <v>41</v>
      </c>
    </row>
    <row r="12" spans="2:7" ht="20.100000000000001" customHeight="1" thickBot="1" x14ac:dyDescent="0.3">
      <c r="B12" s="40"/>
      <c r="C12" s="50" t="s">
        <v>66</v>
      </c>
      <c r="D12" s="41" t="s">
        <v>70</v>
      </c>
      <c r="E12" s="34" t="s">
        <v>235</v>
      </c>
      <c r="F12" s="43" t="s">
        <v>41</v>
      </c>
    </row>
    <row r="13" spans="2:7" ht="20.100000000000001" customHeight="1" thickBot="1" x14ac:dyDescent="0.3">
      <c r="B13" s="38">
        <v>1</v>
      </c>
      <c r="C13" s="50" t="s">
        <v>66</v>
      </c>
      <c r="D13" s="44" t="s">
        <v>96</v>
      </c>
      <c r="E13" s="45" t="s">
        <v>234</v>
      </c>
      <c r="F13" s="43" t="s">
        <v>41</v>
      </c>
    </row>
    <row r="14" spans="2:7" ht="20.100000000000001" customHeight="1" thickBot="1" x14ac:dyDescent="0.3">
      <c r="B14" s="28">
        <v>1</v>
      </c>
      <c r="C14" s="51" t="s">
        <v>56</v>
      </c>
      <c r="D14" s="29" t="s">
        <v>60</v>
      </c>
      <c r="E14" s="29" t="s">
        <v>61</v>
      </c>
      <c r="F14" s="32" t="s">
        <v>62</v>
      </c>
    </row>
    <row r="15" spans="2:7" ht="20.100000000000001" customHeight="1" thickBot="1" x14ac:dyDescent="0.3">
      <c r="B15" s="28"/>
      <c r="C15" s="50" t="s">
        <v>66</v>
      </c>
      <c r="D15" s="33" t="s">
        <v>95</v>
      </c>
      <c r="E15" s="33" t="s">
        <v>61</v>
      </c>
      <c r="F15" s="32" t="s">
        <v>62</v>
      </c>
    </row>
    <row r="16" spans="2:7" ht="20.100000000000001" customHeight="1" thickBot="1" x14ac:dyDescent="0.3">
      <c r="B16" s="28">
        <v>1</v>
      </c>
      <c r="C16" s="49" t="s">
        <v>228</v>
      </c>
      <c r="D16" s="29" t="s">
        <v>231</v>
      </c>
      <c r="E16" s="29" t="s">
        <v>232</v>
      </c>
      <c r="F16" s="32" t="s">
        <v>62</v>
      </c>
    </row>
    <row r="17" spans="2:6" ht="20.100000000000001" customHeight="1" thickBot="1" x14ac:dyDescent="0.3">
      <c r="B17" s="28">
        <v>1</v>
      </c>
      <c r="C17" s="51" t="s">
        <v>32</v>
      </c>
      <c r="D17" s="29" t="s">
        <v>42</v>
      </c>
      <c r="E17" s="29" t="s">
        <v>43</v>
      </c>
      <c r="F17" s="32" t="s">
        <v>44</v>
      </c>
    </row>
    <row r="18" spans="2:6" ht="20.100000000000001" customHeight="1" thickBot="1" x14ac:dyDescent="0.3">
      <c r="B18" s="28">
        <v>1</v>
      </c>
      <c r="C18" s="50" t="s">
        <v>109</v>
      </c>
      <c r="D18" s="29" t="s">
        <v>112</v>
      </c>
      <c r="E18" s="29" t="s">
        <v>113</v>
      </c>
      <c r="F18" s="32" t="s">
        <v>44</v>
      </c>
    </row>
    <row r="19" spans="2:6" ht="20.100000000000001" customHeight="1" thickBot="1" x14ac:dyDescent="0.3">
      <c r="B19" s="28">
        <v>1</v>
      </c>
      <c r="C19" s="50" t="s">
        <v>66</v>
      </c>
      <c r="D19" s="29" t="s">
        <v>103</v>
      </c>
      <c r="E19" s="29" t="s">
        <v>104</v>
      </c>
      <c r="F19" s="32" t="s">
        <v>44</v>
      </c>
    </row>
    <row r="20" spans="2:6" ht="20.100000000000001" customHeight="1" thickBot="1" x14ac:dyDescent="0.3">
      <c r="B20" s="28">
        <v>1</v>
      </c>
      <c r="C20" s="47" t="s">
        <v>166</v>
      </c>
      <c r="D20" s="29" t="s">
        <v>169</v>
      </c>
      <c r="E20" s="34" t="s">
        <v>170</v>
      </c>
      <c r="F20" s="36" t="s">
        <v>44</v>
      </c>
    </row>
    <row r="21" spans="2:6" ht="20.100000000000001" customHeight="1" thickBot="1" x14ac:dyDescent="0.3">
      <c r="B21" s="28">
        <v>1</v>
      </c>
      <c r="C21" s="51" t="s">
        <v>32</v>
      </c>
      <c r="D21" s="29" t="s">
        <v>33</v>
      </c>
      <c r="E21" s="30" t="s">
        <v>34</v>
      </c>
      <c r="F21" s="31" t="s">
        <v>35</v>
      </c>
    </row>
    <row r="22" spans="2:6" ht="20.100000000000001" customHeight="1" thickBot="1" x14ac:dyDescent="0.3">
      <c r="B22" s="28">
        <v>1</v>
      </c>
      <c r="C22" s="50" t="s">
        <v>66</v>
      </c>
      <c r="D22" s="29" t="s">
        <v>71</v>
      </c>
      <c r="E22" s="29" t="s">
        <v>72</v>
      </c>
      <c r="F22" s="32" t="s">
        <v>35</v>
      </c>
    </row>
    <row r="23" spans="2:6" ht="20.100000000000001" customHeight="1" thickBot="1" x14ac:dyDescent="0.3">
      <c r="B23" s="28">
        <v>1</v>
      </c>
      <c r="C23" s="50" t="s">
        <v>66</v>
      </c>
      <c r="D23" s="29" t="s">
        <v>75</v>
      </c>
      <c r="E23" s="29" t="s">
        <v>76</v>
      </c>
      <c r="F23" s="32" t="s">
        <v>35</v>
      </c>
    </row>
    <row r="24" spans="2:6" ht="20.100000000000001" customHeight="1" thickBot="1" x14ac:dyDescent="0.3">
      <c r="B24" s="28"/>
      <c r="C24" s="46" t="s">
        <v>138</v>
      </c>
      <c r="D24" s="29" t="s">
        <v>141</v>
      </c>
      <c r="E24" s="29" t="s">
        <v>142</v>
      </c>
      <c r="F24" s="32" t="s">
        <v>35</v>
      </c>
    </row>
    <row r="25" spans="2:6" ht="20.100000000000001" customHeight="1" thickBot="1" x14ac:dyDescent="0.3">
      <c r="B25" s="28">
        <v>1</v>
      </c>
      <c r="C25" s="47" t="s">
        <v>177</v>
      </c>
      <c r="D25" s="29" t="s">
        <v>198</v>
      </c>
      <c r="E25" s="29" t="s">
        <v>199</v>
      </c>
      <c r="F25" s="32" t="s">
        <v>35</v>
      </c>
    </row>
    <row r="26" spans="2:6" ht="20.100000000000001" customHeight="1" thickBot="1" x14ac:dyDescent="0.3">
      <c r="B26" s="28">
        <v>1</v>
      </c>
      <c r="C26" s="51" t="s">
        <v>32</v>
      </c>
      <c r="D26" s="29" t="s">
        <v>45</v>
      </c>
      <c r="E26" s="29" t="s">
        <v>46</v>
      </c>
      <c r="F26" s="32" t="s">
        <v>47</v>
      </c>
    </row>
    <row r="27" spans="2:6" ht="20.100000000000001" customHeight="1" thickBot="1" x14ac:dyDescent="0.3">
      <c r="B27" s="28"/>
      <c r="C27" s="51" t="s">
        <v>48</v>
      </c>
      <c r="D27" s="29" t="s">
        <v>49</v>
      </c>
      <c r="E27" s="33" t="s">
        <v>50</v>
      </c>
      <c r="F27" s="32" t="s">
        <v>47</v>
      </c>
    </row>
    <row r="28" spans="2:6" ht="20.100000000000001" customHeight="1" thickBot="1" x14ac:dyDescent="0.3">
      <c r="B28" s="28"/>
      <c r="C28" s="49" t="s">
        <v>53</v>
      </c>
      <c r="D28" s="29" t="s">
        <v>54</v>
      </c>
      <c r="E28" s="29" t="s">
        <v>55</v>
      </c>
      <c r="F28" s="32" t="s">
        <v>47</v>
      </c>
    </row>
    <row r="29" spans="2:6" ht="20.100000000000001" customHeight="1" thickBot="1" x14ac:dyDescent="0.3">
      <c r="B29" s="28">
        <v>1</v>
      </c>
      <c r="C29" s="50" t="s">
        <v>66</v>
      </c>
      <c r="D29" s="29" t="s">
        <v>73</v>
      </c>
      <c r="E29" s="29" t="s">
        <v>74</v>
      </c>
      <c r="F29" s="32" t="s">
        <v>47</v>
      </c>
    </row>
    <row r="30" spans="2:6" ht="20.100000000000001" customHeight="1" thickBot="1" x14ac:dyDescent="0.3">
      <c r="B30" s="28">
        <v>1</v>
      </c>
      <c r="C30" s="50" t="s">
        <v>66</v>
      </c>
      <c r="D30" s="29" t="s">
        <v>87</v>
      </c>
      <c r="E30" s="29" t="s">
        <v>88</v>
      </c>
      <c r="F30" s="32" t="s">
        <v>47</v>
      </c>
    </row>
    <row r="31" spans="2:6" ht="20.100000000000001" customHeight="1" thickBot="1" x14ac:dyDescent="0.3">
      <c r="B31" s="28">
        <v>1</v>
      </c>
      <c r="C31" s="50" t="s">
        <v>66</v>
      </c>
      <c r="D31" s="29" t="s">
        <v>89</v>
      </c>
      <c r="E31" s="29" t="s">
        <v>90</v>
      </c>
      <c r="F31" s="32" t="s">
        <v>47</v>
      </c>
    </row>
    <row r="32" spans="2:6" ht="20.100000000000001" customHeight="1" thickBot="1" x14ac:dyDescent="0.3">
      <c r="B32" s="28">
        <v>1</v>
      </c>
      <c r="C32" s="50" t="s">
        <v>66</v>
      </c>
      <c r="D32" s="29" t="s">
        <v>91</v>
      </c>
      <c r="E32" s="29" t="s">
        <v>92</v>
      </c>
      <c r="F32" s="32" t="s">
        <v>47</v>
      </c>
    </row>
    <row r="33" spans="2:6" ht="20.100000000000001" customHeight="1" thickBot="1" x14ac:dyDescent="0.3">
      <c r="B33" s="28">
        <v>1</v>
      </c>
      <c r="C33" s="50" t="s">
        <v>66</v>
      </c>
      <c r="D33" s="29" t="s">
        <v>97</v>
      </c>
      <c r="E33" s="29" t="s">
        <v>98</v>
      </c>
      <c r="F33" s="32" t="s">
        <v>47</v>
      </c>
    </row>
    <row r="34" spans="2:6" ht="20.100000000000001" customHeight="1" thickBot="1" x14ac:dyDescent="0.3">
      <c r="B34" s="28">
        <v>1</v>
      </c>
      <c r="C34" s="50" t="s">
        <v>66</v>
      </c>
      <c r="D34" s="29" t="s">
        <v>105</v>
      </c>
      <c r="E34" s="29" t="s">
        <v>106</v>
      </c>
      <c r="F34" s="32" t="s">
        <v>47</v>
      </c>
    </row>
    <row r="35" spans="2:6" ht="20.100000000000001" customHeight="1" thickBot="1" x14ac:dyDescent="0.3">
      <c r="B35" s="28">
        <v>1</v>
      </c>
      <c r="C35" s="50" t="s">
        <v>109</v>
      </c>
      <c r="D35" s="29" t="s">
        <v>110</v>
      </c>
      <c r="E35" s="29" t="s">
        <v>111</v>
      </c>
      <c r="F35" s="32" t="s">
        <v>47</v>
      </c>
    </row>
    <row r="36" spans="2:6" ht="20.100000000000001" customHeight="1" thickBot="1" x14ac:dyDescent="0.3">
      <c r="B36" s="28">
        <v>1</v>
      </c>
      <c r="C36" s="50" t="s">
        <v>109</v>
      </c>
      <c r="D36" s="29" t="s">
        <v>117</v>
      </c>
      <c r="E36" s="29" t="s">
        <v>118</v>
      </c>
      <c r="F36" s="32" t="s">
        <v>47</v>
      </c>
    </row>
    <row r="37" spans="2:6" ht="20.100000000000001" customHeight="1" thickBot="1" x14ac:dyDescent="0.3">
      <c r="B37" s="28"/>
      <c r="C37" s="50" t="s">
        <v>109</v>
      </c>
      <c r="D37" s="29" t="s">
        <v>119</v>
      </c>
      <c r="E37" s="33" t="s">
        <v>120</v>
      </c>
      <c r="F37" s="36" t="s">
        <v>47</v>
      </c>
    </row>
    <row r="38" spans="2:6" ht="20.100000000000001" customHeight="1" thickBot="1" x14ac:dyDescent="0.3">
      <c r="B38" s="28">
        <v>1</v>
      </c>
      <c r="C38" s="50" t="s">
        <v>109</v>
      </c>
      <c r="D38" s="29" t="s">
        <v>124</v>
      </c>
      <c r="E38" s="29" t="s">
        <v>125</v>
      </c>
      <c r="F38" s="32" t="s">
        <v>47</v>
      </c>
    </row>
    <row r="39" spans="2:6" ht="20.100000000000001" customHeight="1" thickBot="1" x14ac:dyDescent="0.3">
      <c r="B39" s="28"/>
      <c r="C39" s="50" t="s">
        <v>109</v>
      </c>
      <c r="D39" s="29" t="s">
        <v>126</v>
      </c>
      <c r="E39" s="29" t="s">
        <v>127</v>
      </c>
      <c r="F39" s="32" t="s">
        <v>47</v>
      </c>
    </row>
    <row r="40" spans="2:6" ht="20.100000000000001" customHeight="1" thickBot="1" x14ac:dyDescent="0.3">
      <c r="B40" s="28">
        <v>1</v>
      </c>
      <c r="C40" s="46" t="s">
        <v>149</v>
      </c>
      <c r="D40" s="29" t="s">
        <v>152</v>
      </c>
      <c r="E40" s="29" t="s">
        <v>153</v>
      </c>
      <c r="F40" s="36" t="s">
        <v>47</v>
      </c>
    </row>
    <row r="41" spans="2:6" ht="20.100000000000001" customHeight="1" thickBot="1" x14ac:dyDescent="0.3">
      <c r="B41" s="28">
        <v>1</v>
      </c>
      <c r="C41" s="46" t="s">
        <v>149</v>
      </c>
      <c r="D41" s="29" t="s">
        <v>158</v>
      </c>
      <c r="E41" s="33" t="s">
        <v>159</v>
      </c>
      <c r="F41" s="32" t="s">
        <v>47</v>
      </c>
    </row>
    <row r="42" spans="2:6" ht="20.100000000000001" customHeight="1" thickBot="1" x14ac:dyDescent="0.3">
      <c r="B42" s="28">
        <v>1</v>
      </c>
      <c r="C42" s="47" t="s">
        <v>177</v>
      </c>
      <c r="D42" s="29" t="s">
        <v>192</v>
      </c>
      <c r="E42" s="29" t="s">
        <v>193</v>
      </c>
      <c r="F42" s="32" t="s">
        <v>47</v>
      </c>
    </row>
    <row r="43" spans="2:6" ht="20.100000000000001" customHeight="1" thickBot="1" x14ac:dyDescent="0.3">
      <c r="B43" s="28">
        <v>1</v>
      </c>
      <c r="C43" s="46" t="s">
        <v>138</v>
      </c>
      <c r="D43" s="29" t="s">
        <v>139</v>
      </c>
      <c r="E43" s="29" t="s">
        <v>140</v>
      </c>
      <c r="F43" s="32" t="s">
        <v>47</v>
      </c>
    </row>
    <row r="44" spans="2:6" ht="20.100000000000001" customHeight="1" thickBot="1" x14ac:dyDescent="0.3">
      <c r="B44" s="28">
        <v>1</v>
      </c>
      <c r="C44" s="50" t="s">
        <v>66</v>
      </c>
      <c r="D44" s="29" t="s">
        <v>84</v>
      </c>
      <c r="E44" s="29" t="s">
        <v>85</v>
      </c>
      <c r="F44" s="32" t="s">
        <v>86</v>
      </c>
    </row>
    <row r="45" spans="2:6" ht="20.100000000000001" customHeight="1" thickBot="1" x14ac:dyDescent="0.3">
      <c r="B45" s="28">
        <v>1</v>
      </c>
      <c r="C45" s="50" t="s">
        <v>109</v>
      </c>
      <c r="D45" s="29" t="s">
        <v>128</v>
      </c>
      <c r="E45" s="29" t="s">
        <v>129</v>
      </c>
      <c r="F45" s="32" t="s">
        <v>86</v>
      </c>
    </row>
    <row r="46" spans="2:6" ht="20.100000000000001" customHeight="1" thickBot="1" x14ac:dyDescent="0.3">
      <c r="B46" s="28">
        <v>1</v>
      </c>
      <c r="C46" s="46" t="s">
        <v>138</v>
      </c>
      <c r="D46" s="29" t="s">
        <v>145</v>
      </c>
      <c r="E46" s="29" t="s">
        <v>146</v>
      </c>
      <c r="F46" s="32" t="s">
        <v>86</v>
      </c>
    </row>
    <row r="47" spans="2:6" ht="20.100000000000001" customHeight="1" thickBot="1" x14ac:dyDescent="0.3">
      <c r="B47" s="28">
        <v>1</v>
      </c>
      <c r="C47" s="47" t="s">
        <v>166</v>
      </c>
      <c r="D47" s="29" t="s">
        <v>173</v>
      </c>
      <c r="E47" s="33" t="s">
        <v>174</v>
      </c>
      <c r="F47" s="32" t="s">
        <v>86</v>
      </c>
    </row>
    <row r="48" spans="2:6" ht="20.100000000000001" customHeight="1" thickBot="1" x14ac:dyDescent="0.3">
      <c r="B48" s="28"/>
      <c r="C48" s="46" t="s">
        <v>149</v>
      </c>
      <c r="D48" s="29" t="s">
        <v>160</v>
      </c>
      <c r="E48" s="33" t="s">
        <v>161</v>
      </c>
      <c r="F48" s="36" t="s">
        <v>86</v>
      </c>
    </row>
    <row r="49" spans="2:6" ht="20.100000000000001" customHeight="1" thickBot="1" x14ac:dyDescent="0.3">
      <c r="B49" s="28">
        <v>1</v>
      </c>
      <c r="C49" s="47" t="s">
        <v>166</v>
      </c>
      <c r="D49" s="29" t="s">
        <v>171</v>
      </c>
      <c r="E49" s="33" t="s">
        <v>172</v>
      </c>
      <c r="F49" s="32" t="s">
        <v>86</v>
      </c>
    </row>
    <row r="50" spans="2:6" ht="20.100000000000001" customHeight="1" thickBot="1" x14ac:dyDescent="0.3">
      <c r="B50" s="28"/>
      <c r="C50" s="47" t="s">
        <v>166</v>
      </c>
      <c r="D50" s="29" t="s">
        <v>175</v>
      </c>
      <c r="E50" s="33" t="s">
        <v>176</v>
      </c>
      <c r="F50" s="32" t="s">
        <v>86</v>
      </c>
    </row>
    <row r="51" spans="2:6" ht="20.100000000000001" customHeight="1" thickBot="1" x14ac:dyDescent="0.3">
      <c r="B51" s="28">
        <v>1</v>
      </c>
      <c r="C51" s="47" t="s">
        <v>177</v>
      </c>
      <c r="D51" s="29" t="s">
        <v>180</v>
      </c>
      <c r="E51" s="29" t="s">
        <v>181</v>
      </c>
      <c r="F51" s="32" t="s">
        <v>86</v>
      </c>
    </row>
    <row r="52" spans="2:6" ht="20.100000000000001" customHeight="1" thickBot="1" x14ac:dyDescent="0.3">
      <c r="B52" s="28">
        <v>1</v>
      </c>
      <c r="C52" s="48" t="s">
        <v>202</v>
      </c>
      <c r="D52" s="29" t="s">
        <v>216</v>
      </c>
      <c r="E52" s="29" t="s">
        <v>217</v>
      </c>
      <c r="F52" s="32" t="s">
        <v>86</v>
      </c>
    </row>
    <row r="53" spans="2:6" ht="20.100000000000001" customHeight="1" thickBot="1" x14ac:dyDescent="0.3">
      <c r="B53" s="28">
        <v>1</v>
      </c>
      <c r="C53" s="50" t="s">
        <v>66</v>
      </c>
      <c r="D53" s="29" t="s">
        <v>101</v>
      </c>
      <c r="E53" s="29" t="s">
        <v>102</v>
      </c>
      <c r="F53" s="32" t="s">
        <v>86</v>
      </c>
    </row>
    <row r="54" spans="2:6" ht="20.100000000000001" customHeight="1" thickBot="1" x14ac:dyDescent="0.3">
      <c r="B54" s="28">
        <v>1</v>
      </c>
      <c r="C54" s="47" t="s">
        <v>177</v>
      </c>
      <c r="D54" s="29" t="s">
        <v>184</v>
      </c>
      <c r="E54" s="29" t="s">
        <v>185</v>
      </c>
      <c r="F54" s="32" t="s">
        <v>86</v>
      </c>
    </row>
    <row r="55" spans="2:6" ht="20.100000000000001" customHeight="1" thickBot="1" x14ac:dyDescent="0.3">
      <c r="B55" s="28">
        <v>1</v>
      </c>
      <c r="C55" s="48" t="s">
        <v>202</v>
      </c>
      <c r="D55" s="29" t="s">
        <v>208</v>
      </c>
      <c r="E55" s="29" t="s">
        <v>209</v>
      </c>
      <c r="F55" s="32" t="s">
        <v>86</v>
      </c>
    </row>
    <row r="56" spans="2:6" ht="20.100000000000001" customHeight="1" thickBot="1" x14ac:dyDescent="0.3">
      <c r="B56" s="28">
        <v>1</v>
      </c>
      <c r="C56" s="47" t="s">
        <v>177</v>
      </c>
      <c r="D56" s="29" t="s">
        <v>196</v>
      </c>
      <c r="E56" s="29" t="s">
        <v>197</v>
      </c>
      <c r="F56" s="32" t="s">
        <v>86</v>
      </c>
    </row>
    <row r="57" spans="2:6" ht="20.100000000000001" customHeight="1" thickBot="1" x14ac:dyDescent="0.3">
      <c r="B57" s="28">
        <v>1</v>
      </c>
      <c r="C57" s="48" t="s">
        <v>202</v>
      </c>
      <c r="D57" s="29" t="s">
        <v>204</v>
      </c>
      <c r="E57" s="29" t="s">
        <v>205</v>
      </c>
      <c r="F57" s="32" t="s">
        <v>86</v>
      </c>
    </row>
    <row r="58" spans="2:6" ht="20.100000000000001" customHeight="1" thickBot="1" x14ac:dyDescent="0.3">
      <c r="B58" s="28">
        <v>1</v>
      </c>
      <c r="C58" s="48" t="s">
        <v>220</v>
      </c>
      <c r="D58" s="29" t="s">
        <v>223</v>
      </c>
      <c r="E58" s="29" t="s">
        <v>224</v>
      </c>
      <c r="F58" s="32" t="s">
        <v>86</v>
      </c>
    </row>
    <row r="59" spans="2:6" ht="20.100000000000001" customHeight="1" thickBot="1" x14ac:dyDescent="0.3">
      <c r="B59" s="28">
        <v>1</v>
      </c>
      <c r="C59" s="50" t="s">
        <v>66</v>
      </c>
      <c r="D59" s="29" t="s">
        <v>79</v>
      </c>
      <c r="E59" s="29" t="s">
        <v>80</v>
      </c>
      <c r="F59" s="32" t="s">
        <v>81</v>
      </c>
    </row>
    <row r="60" spans="2:6" ht="20.100000000000001" customHeight="1" thickBot="1" x14ac:dyDescent="0.3">
      <c r="B60" s="28">
        <v>1</v>
      </c>
      <c r="C60" s="46" t="s">
        <v>149</v>
      </c>
      <c r="D60" s="29" t="s">
        <v>162</v>
      </c>
      <c r="E60" s="33" t="s">
        <v>163</v>
      </c>
      <c r="F60" s="32" t="s">
        <v>81</v>
      </c>
    </row>
    <row r="61" spans="2:6" ht="20.100000000000001" customHeight="1" thickBot="1" x14ac:dyDescent="0.3">
      <c r="B61" s="28">
        <v>1</v>
      </c>
      <c r="C61" s="50" t="s">
        <v>109</v>
      </c>
      <c r="D61" s="29" t="s">
        <v>130</v>
      </c>
      <c r="E61" s="29" t="s">
        <v>131</v>
      </c>
      <c r="F61" s="32" t="s">
        <v>81</v>
      </c>
    </row>
    <row r="62" spans="2:6" ht="20.100000000000001" customHeight="1" thickBot="1" x14ac:dyDescent="0.3">
      <c r="B62" s="28">
        <v>1</v>
      </c>
      <c r="C62" s="50" t="s">
        <v>109</v>
      </c>
      <c r="D62" s="29" t="s">
        <v>132</v>
      </c>
      <c r="E62" s="29" t="s">
        <v>133</v>
      </c>
      <c r="F62" s="32" t="s">
        <v>81</v>
      </c>
    </row>
    <row r="63" spans="2:6" ht="20.100000000000001" customHeight="1" thickBot="1" x14ac:dyDescent="0.3">
      <c r="B63" s="28">
        <v>1</v>
      </c>
      <c r="C63" s="50" t="s">
        <v>109</v>
      </c>
      <c r="D63" s="29" t="s">
        <v>134</v>
      </c>
      <c r="E63" s="29" t="s">
        <v>135</v>
      </c>
      <c r="F63" s="32" t="s">
        <v>81</v>
      </c>
    </row>
    <row r="64" spans="2:6" ht="20.100000000000001" customHeight="1" thickBot="1" x14ac:dyDescent="0.3">
      <c r="B64" s="28">
        <v>1</v>
      </c>
      <c r="C64" s="47" t="s">
        <v>177</v>
      </c>
      <c r="D64" s="29" t="s">
        <v>182</v>
      </c>
      <c r="E64" s="29" t="s">
        <v>183</v>
      </c>
      <c r="F64" s="32" t="s">
        <v>81</v>
      </c>
    </row>
    <row r="65" spans="2:6" ht="20.100000000000001" customHeight="1" thickBot="1" x14ac:dyDescent="0.3">
      <c r="B65" s="28">
        <v>1</v>
      </c>
      <c r="C65" s="50" t="s">
        <v>66</v>
      </c>
      <c r="D65" s="29" t="s">
        <v>82</v>
      </c>
      <c r="E65" s="29" t="s">
        <v>83</v>
      </c>
      <c r="F65" s="32" t="s">
        <v>81</v>
      </c>
    </row>
    <row r="66" spans="2:6" ht="20.100000000000001" customHeight="1" thickBot="1" x14ac:dyDescent="0.3">
      <c r="B66" s="28">
        <v>1</v>
      </c>
      <c r="C66" s="50" t="s">
        <v>66</v>
      </c>
      <c r="D66" s="29" t="s">
        <v>93</v>
      </c>
      <c r="E66" s="29" t="s">
        <v>94</v>
      </c>
      <c r="F66" s="32" t="s">
        <v>81</v>
      </c>
    </row>
    <row r="67" spans="2:6" ht="20.100000000000001" customHeight="1" thickBot="1" x14ac:dyDescent="0.3">
      <c r="B67" s="28">
        <v>1</v>
      </c>
      <c r="C67" s="48" t="s">
        <v>202</v>
      </c>
      <c r="D67" s="29" t="s">
        <v>218</v>
      </c>
      <c r="E67" s="29" t="s">
        <v>219</v>
      </c>
      <c r="F67" s="32" t="s">
        <v>81</v>
      </c>
    </row>
    <row r="68" spans="2:6" ht="20.100000000000001" customHeight="1" thickBot="1" x14ac:dyDescent="0.3">
      <c r="B68" s="28"/>
      <c r="C68" s="46" t="s">
        <v>149</v>
      </c>
      <c r="D68" s="29" t="s">
        <v>154</v>
      </c>
      <c r="E68" s="33" t="s">
        <v>155</v>
      </c>
      <c r="F68" s="36" t="s">
        <v>38</v>
      </c>
    </row>
    <row r="69" spans="2:6" ht="20.100000000000001" customHeight="1" thickBot="1" x14ac:dyDescent="0.3">
      <c r="B69" s="28">
        <v>1</v>
      </c>
      <c r="C69" s="46" t="s">
        <v>149</v>
      </c>
      <c r="D69" s="29" t="s">
        <v>156</v>
      </c>
      <c r="E69" s="29" t="s">
        <v>157</v>
      </c>
      <c r="F69" s="32" t="s">
        <v>38</v>
      </c>
    </row>
    <row r="70" spans="2:6" ht="20.100000000000001" customHeight="1" thickBot="1" x14ac:dyDescent="0.3">
      <c r="B70" s="28">
        <v>1</v>
      </c>
      <c r="C70" s="46" t="s">
        <v>149</v>
      </c>
      <c r="D70" s="29" t="s">
        <v>164</v>
      </c>
      <c r="E70" s="29" t="s">
        <v>165</v>
      </c>
      <c r="F70" s="32" t="s">
        <v>38</v>
      </c>
    </row>
    <row r="71" spans="2:6" ht="20.100000000000001" customHeight="1" thickBot="1" x14ac:dyDescent="0.3">
      <c r="B71" s="28">
        <v>1</v>
      </c>
      <c r="C71" s="47" t="s">
        <v>177</v>
      </c>
      <c r="D71" s="29" t="s">
        <v>188</v>
      </c>
      <c r="E71" s="29" t="s">
        <v>189</v>
      </c>
      <c r="F71" s="32" t="s">
        <v>38</v>
      </c>
    </row>
    <row r="72" spans="2:6" ht="20.100000000000001" customHeight="1" thickBot="1" x14ac:dyDescent="0.3">
      <c r="B72" s="28">
        <v>1</v>
      </c>
      <c r="C72" s="47" t="s">
        <v>177</v>
      </c>
      <c r="D72" s="29" t="s">
        <v>190</v>
      </c>
      <c r="E72" s="29" t="s">
        <v>191</v>
      </c>
      <c r="F72" s="32" t="s">
        <v>38</v>
      </c>
    </row>
    <row r="73" spans="2:6" ht="20.100000000000001" customHeight="1" thickBot="1" x14ac:dyDescent="0.3">
      <c r="B73" s="28">
        <v>1</v>
      </c>
      <c r="C73" s="47" t="s">
        <v>177</v>
      </c>
      <c r="D73" s="29" t="s">
        <v>194</v>
      </c>
      <c r="E73" s="29" t="s">
        <v>195</v>
      </c>
      <c r="F73" s="32" t="s">
        <v>38</v>
      </c>
    </row>
    <row r="74" spans="2:6" ht="20.100000000000001" customHeight="1" thickBot="1" x14ac:dyDescent="0.3">
      <c r="B74" s="28"/>
      <c r="C74" s="48" t="s">
        <v>220</v>
      </c>
      <c r="D74" s="29" t="s">
        <v>225</v>
      </c>
      <c r="E74" s="33" t="s">
        <v>108</v>
      </c>
      <c r="F74" s="32" t="s">
        <v>38</v>
      </c>
    </row>
    <row r="75" spans="2:6" ht="20.100000000000001" customHeight="1" thickBot="1" x14ac:dyDescent="0.3">
      <c r="B75" s="28">
        <v>1</v>
      </c>
      <c r="C75" s="48" t="s">
        <v>202</v>
      </c>
      <c r="D75" s="29" t="s">
        <v>206</v>
      </c>
      <c r="E75" s="29" t="s">
        <v>207</v>
      </c>
      <c r="F75" s="32" t="s">
        <v>38</v>
      </c>
    </row>
    <row r="76" spans="2:6" ht="20.100000000000001" customHeight="1" thickBot="1" x14ac:dyDescent="0.3">
      <c r="B76" s="28">
        <v>1</v>
      </c>
      <c r="C76" s="48" t="s">
        <v>202</v>
      </c>
      <c r="D76" s="29" t="s">
        <v>210</v>
      </c>
      <c r="E76" s="29" t="s">
        <v>211</v>
      </c>
      <c r="F76" s="32" t="s">
        <v>38</v>
      </c>
    </row>
    <row r="77" spans="2:6" ht="20.100000000000001" customHeight="1" thickBot="1" x14ac:dyDescent="0.3">
      <c r="B77" s="28">
        <v>1</v>
      </c>
      <c r="C77" s="46" t="s">
        <v>202</v>
      </c>
      <c r="D77" s="29" t="s">
        <v>214</v>
      </c>
      <c r="E77" s="29" t="s">
        <v>215</v>
      </c>
      <c r="F77" s="32" t="s">
        <v>38</v>
      </c>
    </row>
    <row r="78" spans="2:6" ht="20.100000000000001" customHeight="1" thickBot="1" x14ac:dyDescent="0.3">
      <c r="B78" s="28">
        <v>1</v>
      </c>
      <c r="C78" s="46" t="s">
        <v>138</v>
      </c>
      <c r="D78" s="29" t="s">
        <v>147</v>
      </c>
      <c r="E78" s="29" t="s">
        <v>148</v>
      </c>
      <c r="F78" s="32" t="s">
        <v>38</v>
      </c>
    </row>
    <row r="79" spans="2:6" ht="20.100000000000001" customHeight="1" thickBot="1" x14ac:dyDescent="0.3">
      <c r="B79" s="28">
        <v>1</v>
      </c>
      <c r="C79" s="50" t="s">
        <v>109</v>
      </c>
      <c r="D79" s="29" t="s">
        <v>136</v>
      </c>
      <c r="E79" s="29" t="s">
        <v>137</v>
      </c>
      <c r="F79" s="32" t="s">
        <v>38</v>
      </c>
    </row>
    <row r="80" spans="2:6" ht="20.100000000000001" customHeight="1" thickBot="1" x14ac:dyDescent="0.3">
      <c r="B80" s="28"/>
      <c r="C80" s="51" t="s">
        <v>66</v>
      </c>
      <c r="D80" s="33" t="s">
        <v>123</v>
      </c>
      <c r="E80" s="33" t="s">
        <v>108</v>
      </c>
      <c r="F80" s="32" t="s">
        <v>38</v>
      </c>
    </row>
    <row r="81" spans="2:6" ht="20.100000000000001" customHeight="1" thickBot="1" x14ac:dyDescent="0.3">
      <c r="B81" s="28">
        <v>1</v>
      </c>
      <c r="C81" s="51" t="s">
        <v>32</v>
      </c>
      <c r="D81" s="29" t="s">
        <v>36</v>
      </c>
      <c r="E81" s="29" t="s">
        <v>37</v>
      </c>
      <c r="F81" s="32" t="s">
        <v>38</v>
      </c>
    </row>
    <row r="82" spans="2:6" ht="20.100000000000001" customHeight="1" thickBot="1" x14ac:dyDescent="0.3">
      <c r="B82" s="28"/>
      <c r="C82" s="51" t="s">
        <v>48</v>
      </c>
      <c r="D82" s="29" t="s">
        <v>51</v>
      </c>
      <c r="E82" s="30" t="s">
        <v>52</v>
      </c>
      <c r="F82" s="32" t="s">
        <v>38</v>
      </c>
    </row>
    <row r="83" spans="2:6" ht="20.100000000000001" customHeight="1" thickBot="1" x14ac:dyDescent="0.3">
      <c r="B83" s="28">
        <v>1</v>
      </c>
      <c r="C83" s="50" t="s">
        <v>66</v>
      </c>
      <c r="D83" s="29" t="s">
        <v>77</v>
      </c>
      <c r="E83" s="29" t="s">
        <v>78</v>
      </c>
      <c r="F83" s="32" t="s">
        <v>38</v>
      </c>
    </row>
    <row r="84" spans="2:6" ht="20.100000000000001" customHeight="1" thickBot="1" x14ac:dyDescent="0.3">
      <c r="B84" s="28">
        <v>1</v>
      </c>
      <c r="C84" s="50" t="s">
        <v>109</v>
      </c>
      <c r="D84" s="29" t="s">
        <v>99</v>
      </c>
      <c r="E84" s="29" t="s">
        <v>100</v>
      </c>
      <c r="F84" s="32" t="s">
        <v>38</v>
      </c>
    </row>
    <row r="85" spans="2:6" ht="20.100000000000001" customHeight="1" thickBot="1" x14ac:dyDescent="0.3">
      <c r="B85" s="35">
        <v>1</v>
      </c>
      <c r="C85" s="50" t="s">
        <v>66</v>
      </c>
      <c r="D85" s="33" t="s">
        <v>107</v>
      </c>
      <c r="E85" s="33" t="s">
        <v>108</v>
      </c>
      <c r="F85" s="32" t="s">
        <v>38</v>
      </c>
    </row>
    <row r="86" spans="2:6" ht="20.100000000000001" customHeight="1" thickBot="1" x14ac:dyDescent="0.3">
      <c r="B86" s="28">
        <v>1</v>
      </c>
      <c r="C86" s="47" t="s">
        <v>177</v>
      </c>
      <c r="D86" s="29" t="s">
        <v>200</v>
      </c>
      <c r="E86" s="29" t="s">
        <v>201</v>
      </c>
      <c r="F86" s="32" t="s">
        <v>116</v>
      </c>
    </row>
    <row r="87" spans="2:6" ht="20.100000000000001" customHeight="1" thickBot="1" x14ac:dyDescent="0.3">
      <c r="B87" s="28">
        <v>1</v>
      </c>
      <c r="C87" s="48" t="s">
        <v>202</v>
      </c>
      <c r="D87" s="29" t="s">
        <v>212</v>
      </c>
      <c r="E87" s="29" t="s">
        <v>213</v>
      </c>
      <c r="F87" s="32" t="s">
        <v>116</v>
      </c>
    </row>
    <row r="88" spans="2:6" ht="20.100000000000001" customHeight="1" thickBot="1" x14ac:dyDescent="0.3">
      <c r="B88" s="28">
        <v>1</v>
      </c>
      <c r="C88" s="49" t="s">
        <v>228</v>
      </c>
      <c r="D88" s="29" t="s">
        <v>233</v>
      </c>
      <c r="E88" s="29" t="s">
        <v>108</v>
      </c>
      <c r="F88" s="32" t="s">
        <v>116</v>
      </c>
    </row>
    <row r="89" spans="2:6" ht="20.100000000000001" customHeight="1" thickBot="1" x14ac:dyDescent="0.3">
      <c r="B89" s="28">
        <v>1</v>
      </c>
      <c r="C89" s="48" t="s">
        <v>220</v>
      </c>
      <c r="D89" s="29" t="s">
        <v>226</v>
      </c>
      <c r="E89" s="29" t="s">
        <v>227</v>
      </c>
      <c r="F89" s="32" t="s">
        <v>116</v>
      </c>
    </row>
    <row r="90" spans="2:6" ht="20.100000000000001" customHeight="1" thickBot="1" x14ac:dyDescent="0.3">
      <c r="B90" s="28">
        <v>1</v>
      </c>
      <c r="C90" s="46" t="s">
        <v>138</v>
      </c>
      <c r="D90" s="29" t="s">
        <v>143</v>
      </c>
      <c r="E90" s="29" t="s">
        <v>144</v>
      </c>
      <c r="F90" s="32" t="s">
        <v>116</v>
      </c>
    </row>
    <row r="91" spans="2:6" ht="20.100000000000001" customHeight="1" thickBot="1" x14ac:dyDescent="0.3">
      <c r="B91" s="28">
        <v>1</v>
      </c>
      <c r="C91" s="50" t="s">
        <v>109</v>
      </c>
      <c r="D91" s="29" t="s">
        <v>114</v>
      </c>
      <c r="E91" s="29" t="s">
        <v>115</v>
      </c>
      <c r="F91" s="32" t="s">
        <v>116</v>
      </c>
    </row>
    <row r="92" spans="2:6" ht="20.100000000000001" customHeight="1" thickBot="1" x14ac:dyDescent="0.3">
      <c r="B92" s="28">
        <v>1</v>
      </c>
      <c r="C92" s="50" t="s">
        <v>109</v>
      </c>
      <c r="D92" s="29" t="s">
        <v>121</v>
      </c>
      <c r="E92" s="29" t="s">
        <v>122</v>
      </c>
      <c r="F92" s="32" t="s">
        <v>116</v>
      </c>
    </row>
    <row r="93" spans="2:6" ht="20.100000000000001" customHeight="1" thickBot="1" x14ac:dyDescent="0.3">
      <c r="B93" s="28">
        <v>1</v>
      </c>
      <c r="C93" s="51" t="s">
        <v>56</v>
      </c>
      <c r="D93" s="29" t="s">
        <v>63</v>
      </c>
      <c r="E93" s="29" t="s">
        <v>64</v>
      </c>
      <c r="F93" s="32" t="s">
        <v>65</v>
      </c>
    </row>
    <row r="94" spans="2:6" ht="20.100000000000001" customHeight="1" thickBot="1" x14ac:dyDescent="0.3">
      <c r="B94" s="28">
        <v>1</v>
      </c>
      <c r="C94" s="47" t="s">
        <v>177</v>
      </c>
      <c r="D94" s="29" t="s">
        <v>186</v>
      </c>
      <c r="E94" s="29" t="s">
        <v>187</v>
      </c>
      <c r="F94" s="32" t="s">
        <v>65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7"/>
  <sheetViews>
    <sheetView topLeftCell="A31" workbookViewId="0">
      <selection activeCell="I20" sqref="I20"/>
    </sheetView>
  </sheetViews>
  <sheetFormatPr defaultRowHeight="15" x14ac:dyDescent="0.25"/>
  <cols>
    <col min="3" max="3" width="16.5703125" style="52" customWidth="1"/>
    <col min="5" max="5" width="53.85546875" customWidth="1"/>
    <col min="7" max="7" width="12.140625" customWidth="1"/>
  </cols>
  <sheetData>
    <row r="1" spans="2:7" ht="20.100000000000001" customHeight="1" thickBot="1" x14ac:dyDescent="0.3">
      <c r="B1" s="28">
        <v>1</v>
      </c>
      <c r="C1" s="46" t="s">
        <v>56</v>
      </c>
      <c r="D1" s="29" t="s">
        <v>63</v>
      </c>
      <c r="E1" s="29" t="s">
        <v>64</v>
      </c>
      <c r="F1" s="32" t="s">
        <v>65</v>
      </c>
      <c r="G1">
        <v>1418.4</v>
      </c>
    </row>
    <row r="2" spans="2:7" ht="25.5" customHeight="1" thickBot="1" x14ac:dyDescent="0.3">
      <c r="B2" s="38">
        <v>1</v>
      </c>
      <c r="C2" s="47" t="s">
        <v>177</v>
      </c>
      <c r="D2" s="29" t="s">
        <v>186</v>
      </c>
      <c r="E2" s="29" t="s">
        <v>187</v>
      </c>
      <c r="F2" s="32" t="s">
        <v>65</v>
      </c>
      <c r="G2">
        <v>1418.4</v>
      </c>
    </row>
    <row r="3" spans="2:7" ht="20.100000000000001" customHeight="1" thickBot="1" x14ac:dyDescent="0.3">
      <c r="B3" s="28"/>
      <c r="C3" s="46" t="s">
        <v>48</v>
      </c>
      <c r="D3" s="42" t="s">
        <v>51</v>
      </c>
      <c r="E3" s="30" t="s">
        <v>52</v>
      </c>
      <c r="F3" s="56" t="s">
        <v>116</v>
      </c>
      <c r="G3">
        <v>1438.25</v>
      </c>
    </row>
    <row r="4" spans="2:7" ht="15.75" thickBot="1" x14ac:dyDescent="0.3">
      <c r="B4" s="28">
        <v>1</v>
      </c>
      <c r="C4" s="57" t="s">
        <v>202</v>
      </c>
      <c r="D4" s="29" t="s">
        <v>212</v>
      </c>
      <c r="E4" s="29" t="s">
        <v>213</v>
      </c>
      <c r="F4" s="32" t="s">
        <v>116</v>
      </c>
      <c r="G4">
        <v>1438.25</v>
      </c>
    </row>
    <row r="5" spans="2:7" ht="20.100000000000001" customHeight="1" thickBot="1" x14ac:dyDescent="0.3">
      <c r="B5" s="28">
        <v>1</v>
      </c>
      <c r="C5" s="48" t="s">
        <v>220</v>
      </c>
      <c r="D5" s="42" t="s">
        <v>226</v>
      </c>
      <c r="E5" s="29" t="s">
        <v>227</v>
      </c>
      <c r="F5" s="32" t="s">
        <v>116</v>
      </c>
      <c r="G5">
        <v>1438.25</v>
      </c>
    </row>
    <row r="6" spans="2:7" ht="20.100000000000001" customHeight="1" thickBot="1" x14ac:dyDescent="0.3">
      <c r="B6" s="28">
        <v>1</v>
      </c>
      <c r="C6" s="46" t="s">
        <v>228</v>
      </c>
      <c r="D6" s="29" t="s">
        <v>233</v>
      </c>
      <c r="E6" s="29" t="s">
        <v>108</v>
      </c>
      <c r="F6" s="32" t="s">
        <v>116</v>
      </c>
      <c r="G6">
        <v>1438.25</v>
      </c>
    </row>
    <row r="7" spans="2:7" ht="22.5" customHeight="1" thickBot="1" x14ac:dyDescent="0.3">
      <c r="B7" s="28">
        <v>1</v>
      </c>
      <c r="C7" s="46" t="s">
        <v>109</v>
      </c>
      <c r="D7" s="29" t="s">
        <v>114</v>
      </c>
      <c r="E7" s="29" t="s">
        <v>115</v>
      </c>
      <c r="F7" s="32" t="s">
        <v>116</v>
      </c>
      <c r="G7">
        <v>1438.25</v>
      </c>
    </row>
    <row r="8" spans="2:7" ht="20.100000000000001" customHeight="1" thickBot="1" x14ac:dyDescent="0.3">
      <c r="B8" s="28">
        <v>1</v>
      </c>
      <c r="C8" s="46" t="s">
        <v>109</v>
      </c>
      <c r="D8" s="29" t="s">
        <v>121</v>
      </c>
      <c r="E8" s="29" t="s">
        <v>122</v>
      </c>
      <c r="F8" s="32" t="s">
        <v>116</v>
      </c>
      <c r="G8">
        <v>1438.25</v>
      </c>
    </row>
    <row r="9" spans="2:7" ht="20.100000000000001" customHeight="1" x14ac:dyDescent="0.25">
      <c r="B9" s="59">
        <v>1</v>
      </c>
      <c r="C9" s="61" t="s">
        <v>138</v>
      </c>
      <c r="D9" s="63" t="s">
        <v>143</v>
      </c>
      <c r="E9" s="63" t="s">
        <v>144</v>
      </c>
      <c r="F9" s="66" t="s">
        <v>116</v>
      </c>
      <c r="G9">
        <v>1438.25</v>
      </c>
    </row>
    <row r="10" spans="2:7" ht="20.100000000000001" customHeight="1" thickBot="1" x14ac:dyDescent="0.3">
      <c r="B10" s="28">
        <v>1</v>
      </c>
      <c r="C10" s="53" t="s">
        <v>177</v>
      </c>
      <c r="D10" s="29" t="s">
        <v>200</v>
      </c>
      <c r="E10" s="29" t="s">
        <v>201</v>
      </c>
      <c r="F10" s="32" t="s">
        <v>116</v>
      </c>
      <c r="G10">
        <v>1438.25</v>
      </c>
    </row>
    <row r="11" spans="2:7" ht="20.100000000000001" customHeight="1" thickBot="1" x14ac:dyDescent="0.3">
      <c r="B11" s="28">
        <v>1</v>
      </c>
      <c r="C11" s="51" t="s">
        <v>32</v>
      </c>
      <c r="D11" s="29" t="s">
        <v>36</v>
      </c>
      <c r="E11" s="29" t="s">
        <v>37</v>
      </c>
      <c r="F11" s="32" t="s">
        <v>38</v>
      </c>
      <c r="G11">
        <v>1565.92</v>
      </c>
    </row>
    <row r="12" spans="2:7" ht="20.100000000000001" customHeight="1" thickBot="1" x14ac:dyDescent="0.3">
      <c r="B12" s="28">
        <v>1</v>
      </c>
      <c r="C12" s="51" t="s">
        <v>66</v>
      </c>
      <c r="D12" s="29" t="s">
        <v>77</v>
      </c>
      <c r="E12" s="29" t="s">
        <v>78</v>
      </c>
      <c r="F12" s="32" t="s">
        <v>38</v>
      </c>
      <c r="G12">
        <v>1565.92</v>
      </c>
    </row>
    <row r="13" spans="2:7" ht="20.100000000000001" customHeight="1" thickBot="1" x14ac:dyDescent="0.3">
      <c r="B13" s="35">
        <v>1</v>
      </c>
      <c r="C13" s="50" t="s">
        <v>66</v>
      </c>
      <c r="D13" s="65" t="s">
        <v>107</v>
      </c>
      <c r="E13" s="33" t="s">
        <v>108</v>
      </c>
      <c r="F13" s="44" t="s">
        <v>38</v>
      </c>
    </row>
    <row r="14" spans="2:7" ht="20.100000000000001" customHeight="1" thickBot="1" x14ac:dyDescent="0.3">
      <c r="B14" s="38"/>
      <c r="C14" s="50" t="s">
        <v>66</v>
      </c>
      <c r="D14" s="65" t="s">
        <v>123</v>
      </c>
      <c r="E14" s="33" t="s">
        <v>108</v>
      </c>
      <c r="F14" s="44" t="s">
        <v>38</v>
      </c>
    </row>
    <row r="15" spans="2:7" ht="20.100000000000001" customHeight="1" thickBot="1" x14ac:dyDescent="0.3">
      <c r="B15" s="28">
        <v>1</v>
      </c>
      <c r="C15" s="55" t="s">
        <v>202</v>
      </c>
      <c r="D15" s="29" t="s">
        <v>206</v>
      </c>
      <c r="E15" s="29" t="s">
        <v>207</v>
      </c>
      <c r="F15" s="32" t="s">
        <v>38</v>
      </c>
      <c r="G15">
        <v>1565.92</v>
      </c>
    </row>
    <row r="16" spans="2:7" ht="20.100000000000001" customHeight="1" thickBot="1" x14ac:dyDescent="0.3">
      <c r="B16" s="28">
        <v>1</v>
      </c>
      <c r="C16" s="54" t="s">
        <v>202</v>
      </c>
      <c r="D16" s="29" t="s">
        <v>210</v>
      </c>
      <c r="E16" s="29" t="s">
        <v>211</v>
      </c>
      <c r="F16" s="32" t="s">
        <v>38</v>
      </c>
      <c r="G16">
        <v>1565.92</v>
      </c>
    </row>
    <row r="17" spans="2:7" ht="20.100000000000001" customHeight="1" thickBot="1" x14ac:dyDescent="0.3">
      <c r="B17" s="28">
        <v>1</v>
      </c>
      <c r="C17" s="49" t="s">
        <v>202</v>
      </c>
      <c r="D17" s="29" t="s">
        <v>214</v>
      </c>
      <c r="E17" s="29" t="s">
        <v>215</v>
      </c>
      <c r="F17" s="32" t="s">
        <v>38</v>
      </c>
      <c r="G17">
        <v>1565.92</v>
      </c>
    </row>
    <row r="18" spans="2:7" ht="20.100000000000001" customHeight="1" thickBot="1" x14ac:dyDescent="0.3">
      <c r="B18" s="28"/>
      <c r="C18" s="55" t="s">
        <v>220</v>
      </c>
      <c r="D18" s="29" t="s">
        <v>225</v>
      </c>
      <c r="E18" s="33" t="s">
        <v>108</v>
      </c>
      <c r="F18" s="32" t="s">
        <v>38</v>
      </c>
    </row>
    <row r="19" spans="2:7" ht="20.100000000000001" customHeight="1" thickBot="1" x14ac:dyDescent="0.3">
      <c r="B19" s="28">
        <v>1</v>
      </c>
      <c r="C19" s="50" t="s">
        <v>149</v>
      </c>
      <c r="D19" s="29" t="s">
        <v>164</v>
      </c>
      <c r="E19" s="29" t="s">
        <v>165</v>
      </c>
      <c r="F19" s="32" t="s">
        <v>38</v>
      </c>
      <c r="G19">
        <v>1565.92</v>
      </c>
    </row>
    <row r="20" spans="2:7" ht="20.100000000000001" customHeight="1" thickBot="1" x14ac:dyDescent="0.3">
      <c r="B20" s="28">
        <v>1</v>
      </c>
      <c r="C20" s="50" t="s">
        <v>109</v>
      </c>
      <c r="D20" s="29" t="s">
        <v>99</v>
      </c>
      <c r="E20" s="29" t="s">
        <v>100</v>
      </c>
      <c r="F20" s="32" t="s">
        <v>38</v>
      </c>
      <c r="G20">
        <v>1565.92</v>
      </c>
    </row>
    <row r="21" spans="2:7" ht="20.100000000000001" customHeight="1" thickBot="1" x14ac:dyDescent="0.3">
      <c r="B21" s="28">
        <v>1</v>
      </c>
      <c r="C21" s="46" t="s">
        <v>109</v>
      </c>
      <c r="D21" s="29" t="s">
        <v>136</v>
      </c>
      <c r="E21" s="29" t="s">
        <v>137</v>
      </c>
      <c r="F21" s="32" t="s">
        <v>38</v>
      </c>
      <c r="G21">
        <v>1565.92</v>
      </c>
    </row>
    <row r="22" spans="2:7" ht="20.100000000000001" customHeight="1" thickBot="1" x14ac:dyDescent="0.3">
      <c r="B22" s="28">
        <v>1</v>
      </c>
      <c r="C22" s="51" t="s">
        <v>138</v>
      </c>
      <c r="D22" s="29" t="s">
        <v>147</v>
      </c>
      <c r="E22" s="29" t="s">
        <v>148</v>
      </c>
      <c r="F22" s="32" t="s">
        <v>38</v>
      </c>
      <c r="G22">
        <v>1565.92</v>
      </c>
    </row>
    <row r="23" spans="2:7" ht="20.100000000000001" customHeight="1" thickBot="1" x14ac:dyDescent="0.3">
      <c r="B23" s="28">
        <v>1</v>
      </c>
      <c r="C23" s="53" t="s">
        <v>177</v>
      </c>
      <c r="D23" s="29" t="s">
        <v>188</v>
      </c>
      <c r="E23" s="29" t="s">
        <v>189</v>
      </c>
      <c r="F23" s="32" t="s">
        <v>38</v>
      </c>
      <c r="G23">
        <v>1565.92</v>
      </c>
    </row>
    <row r="24" spans="2:7" ht="20.100000000000001" customHeight="1" thickBot="1" x14ac:dyDescent="0.3">
      <c r="B24" s="28">
        <v>1</v>
      </c>
      <c r="C24" s="53" t="s">
        <v>177</v>
      </c>
      <c r="D24" s="29" t="s">
        <v>190</v>
      </c>
      <c r="E24" s="29" t="s">
        <v>191</v>
      </c>
      <c r="F24" s="32" t="s">
        <v>38</v>
      </c>
      <c r="G24">
        <v>1565.92</v>
      </c>
    </row>
    <row r="25" spans="2:7" ht="20.100000000000001" customHeight="1" thickBot="1" x14ac:dyDescent="0.3">
      <c r="B25" s="28">
        <v>1</v>
      </c>
      <c r="C25" s="47" t="s">
        <v>177</v>
      </c>
      <c r="D25" s="29" t="s">
        <v>194</v>
      </c>
      <c r="E25" s="29" t="s">
        <v>195</v>
      </c>
      <c r="F25" s="32" t="s">
        <v>38</v>
      </c>
      <c r="G25">
        <v>1565.92</v>
      </c>
    </row>
    <row r="26" spans="2:7" ht="20.100000000000001" customHeight="1" thickBot="1" x14ac:dyDescent="0.3">
      <c r="B26" s="28">
        <v>1</v>
      </c>
      <c r="C26" s="46" t="s">
        <v>66</v>
      </c>
      <c r="D26" s="29" t="s">
        <v>79</v>
      </c>
      <c r="E26" s="29" t="s">
        <v>80</v>
      </c>
      <c r="F26" s="32" t="s">
        <v>81</v>
      </c>
      <c r="G26">
        <v>1764.49</v>
      </c>
    </row>
    <row r="27" spans="2:7" ht="20.100000000000001" customHeight="1" thickBot="1" x14ac:dyDescent="0.3">
      <c r="B27" s="28">
        <v>1</v>
      </c>
      <c r="C27" s="51" t="s">
        <v>66</v>
      </c>
      <c r="D27" s="29" t="s">
        <v>93</v>
      </c>
      <c r="E27" s="29" t="s">
        <v>94</v>
      </c>
      <c r="F27" s="32" t="s">
        <v>81</v>
      </c>
      <c r="G27">
        <v>1764.49</v>
      </c>
    </row>
    <row r="28" spans="2:7" ht="20.100000000000001" customHeight="1" thickBot="1" x14ac:dyDescent="0.3">
      <c r="B28" s="28">
        <v>1</v>
      </c>
      <c r="C28" s="55" t="s">
        <v>202</v>
      </c>
      <c r="D28" s="29" t="s">
        <v>218</v>
      </c>
      <c r="E28" s="29" t="s">
        <v>219</v>
      </c>
      <c r="F28" s="32" t="s">
        <v>81</v>
      </c>
      <c r="G28">
        <v>1764.49</v>
      </c>
    </row>
    <row r="29" spans="2:7" ht="20.100000000000001" customHeight="1" thickBot="1" x14ac:dyDescent="0.3">
      <c r="B29" s="28">
        <v>1</v>
      </c>
      <c r="C29" s="49" t="s">
        <v>149</v>
      </c>
      <c r="D29" s="29" t="s">
        <v>162</v>
      </c>
      <c r="E29" s="33" t="s">
        <v>163</v>
      </c>
      <c r="F29" s="32" t="s">
        <v>81</v>
      </c>
    </row>
    <row r="30" spans="2:7" ht="20.100000000000001" customHeight="1" thickBot="1" x14ac:dyDescent="0.3">
      <c r="B30" s="28">
        <v>1</v>
      </c>
      <c r="C30" s="50" t="s">
        <v>109</v>
      </c>
      <c r="D30" s="29" t="s">
        <v>130</v>
      </c>
      <c r="E30" s="29" t="s">
        <v>131</v>
      </c>
      <c r="F30" s="32" t="s">
        <v>81</v>
      </c>
      <c r="G30">
        <v>1764.49</v>
      </c>
    </row>
    <row r="31" spans="2:7" ht="20.100000000000001" customHeight="1" thickBot="1" x14ac:dyDescent="0.3">
      <c r="B31" s="28">
        <v>1</v>
      </c>
      <c r="C31" s="50" t="s">
        <v>109</v>
      </c>
      <c r="D31" s="29" t="s">
        <v>132</v>
      </c>
      <c r="E31" s="29" t="s">
        <v>133</v>
      </c>
      <c r="F31" s="32" t="s">
        <v>81</v>
      </c>
      <c r="G31">
        <v>1764.49</v>
      </c>
    </row>
    <row r="32" spans="2:7" ht="20.100000000000001" customHeight="1" thickBot="1" x14ac:dyDescent="0.3">
      <c r="B32" s="28">
        <v>1</v>
      </c>
      <c r="C32" s="50" t="s">
        <v>109</v>
      </c>
      <c r="D32" s="29" t="s">
        <v>134</v>
      </c>
      <c r="E32" s="29" t="s">
        <v>135</v>
      </c>
      <c r="F32" s="32" t="s">
        <v>81</v>
      </c>
      <c r="G32">
        <v>1764.49</v>
      </c>
    </row>
    <row r="33" spans="2:7" ht="20.100000000000001" customHeight="1" thickBot="1" x14ac:dyDescent="0.3">
      <c r="B33" s="28">
        <v>1</v>
      </c>
      <c r="C33" s="53" t="s">
        <v>177</v>
      </c>
      <c r="D33" s="29" t="s">
        <v>182</v>
      </c>
      <c r="E33" s="29" t="s">
        <v>183</v>
      </c>
      <c r="F33" s="32" t="s">
        <v>81</v>
      </c>
      <c r="G33">
        <v>1764.49</v>
      </c>
    </row>
    <row r="34" spans="2:7" ht="20.100000000000001" customHeight="1" thickBot="1" x14ac:dyDescent="0.3">
      <c r="B34" s="28">
        <v>1</v>
      </c>
      <c r="C34" s="50" t="s">
        <v>32</v>
      </c>
      <c r="D34" s="29" t="s">
        <v>33</v>
      </c>
      <c r="E34" s="30" t="s">
        <v>34</v>
      </c>
      <c r="F34" s="31" t="s">
        <v>62</v>
      </c>
      <c r="G34" s="58">
        <v>4214.07</v>
      </c>
    </row>
    <row r="35" spans="2:7" ht="20.100000000000001" customHeight="1" thickBot="1" x14ac:dyDescent="0.3">
      <c r="B35" s="28">
        <v>1</v>
      </c>
      <c r="C35" s="50" t="s">
        <v>32</v>
      </c>
      <c r="D35" s="29" t="s">
        <v>42</v>
      </c>
      <c r="E35" s="29" t="s">
        <v>43</v>
      </c>
      <c r="F35" s="32" t="s">
        <v>62</v>
      </c>
      <c r="G35" s="58">
        <v>4214.07</v>
      </c>
    </row>
    <row r="36" spans="2:7" ht="20.100000000000001" customHeight="1" thickBot="1" x14ac:dyDescent="0.3">
      <c r="B36" s="28"/>
      <c r="C36" s="50" t="s">
        <v>66</v>
      </c>
      <c r="D36" s="33" t="s">
        <v>95</v>
      </c>
      <c r="E36" s="33" t="s">
        <v>61</v>
      </c>
      <c r="F36" s="32" t="s">
        <v>62</v>
      </c>
    </row>
    <row r="37" spans="2:7" ht="20.100000000000001" customHeight="1" thickBot="1" x14ac:dyDescent="0.3">
      <c r="B37" s="28">
        <v>1</v>
      </c>
      <c r="C37" s="53" t="s">
        <v>166</v>
      </c>
      <c r="D37" s="29" t="s">
        <v>169</v>
      </c>
      <c r="E37" s="34" t="s">
        <v>170</v>
      </c>
      <c r="F37" s="36" t="s">
        <v>62</v>
      </c>
      <c r="G37" s="58">
        <v>4214.07</v>
      </c>
    </row>
    <row r="38" spans="2:7" ht="20.100000000000001" customHeight="1" thickBot="1" x14ac:dyDescent="0.3">
      <c r="B38" s="28">
        <v>1</v>
      </c>
      <c r="C38" s="50" t="s">
        <v>228</v>
      </c>
      <c r="D38" s="29" t="s">
        <v>231</v>
      </c>
      <c r="E38" s="29" t="s">
        <v>232</v>
      </c>
      <c r="F38" s="32" t="s">
        <v>62</v>
      </c>
      <c r="G38">
        <v>4214.07</v>
      </c>
    </row>
    <row r="39" spans="2:7" ht="20.100000000000001" customHeight="1" thickBot="1" x14ac:dyDescent="0.3">
      <c r="B39" s="28">
        <v>1</v>
      </c>
      <c r="C39" s="50" t="s">
        <v>66</v>
      </c>
      <c r="D39" s="29" t="s">
        <v>82</v>
      </c>
      <c r="E39" s="29" t="s">
        <v>83</v>
      </c>
      <c r="F39" s="32" t="s">
        <v>86</v>
      </c>
      <c r="G39">
        <v>1988.6</v>
      </c>
    </row>
    <row r="40" spans="2:7" ht="20.100000000000001" customHeight="1" thickBot="1" x14ac:dyDescent="0.3">
      <c r="B40" s="28">
        <v>1</v>
      </c>
      <c r="C40" s="50" t="s">
        <v>66</v>
      </c>
      <c r="D40" s="29" t="s">
        <v>84</v>
      </c>
      <c r="E40" s="29" t="s">
        <v>85</v>
      </c>
      <c r="F40" s="32" t="s">
        <v>86</v>
      </c>
      <c r="G40">
        <v>1988.6</v>
      </c>
    </row>
    <row r="41" spans="2:7" ht="22.5" customHeight="1" thickBot="1" x14ac:dyDescent="0.3">
      <c r="B41" s="28">
        <v>1</v>
      </c>
      <c r="C41" s="46" t="s">
        <v>66</v>
      </c>
      <c r="D41" s="29" t="s">
        <v>101</v>
      </c>
      <c r="E41" s="29" t="s">
        <v>102</v>
      </c>
      <c r="F41" s="32" t="s">
        <v>86</v>
      </c>
      <c r="G41">
        <v>1988.6</v>
      </c>
    </row>
    <row r="42" spans="2:7" ht="20.100000000000001" customHeight="1" thickBot="1" x14ac:dyDescent="0.3">
      <c r="B42" s="28">
        <v>1</v>
      </c>
      <c r="C42" s="47" t="s">
        <v>166</v>
      </c>
      <c r="D42" s="29" t="s">
        <v>171</v>
      </c>
      <c r="E42" s="33" t="s">
        <v>172</v>
      </c>
      <c r="F42" s="32" t="s">
        <v>86</v>
      </c>
    </row>
    <row r="43" spans="2:7" ht="20.100000000000001" customHeight="1" thickBot="1" x14ac:dyDescent="0.3">
      <c r="B43" s="28"/>
      <c r="C43" s="47" t="s">
        <v>166</v>
      </c>
      <c r="D43" s="29" t="s">
        <v>175</v>
      </c>
      <c r="E43" s="33" t="s">
        <v>176</v>
      </c>
      <c r="F43" s="32" t="s">
        <v>86</v>
      </c>
    </row>
    <row r="44" spans="2:7" ht="20.100000000000001" customHeight="1" thickBot="1" x14ac:dyDescent="0.3">
      <c r="B44" s="28">
        <v>1</v>
      </c>
      <c r="C44" s="48" t="s">
        <v>202</v>
      </c>
      <c r="D44" s="29" t="s">
        <v>204</v>
      </c>
      <c r="E44" s="29" t="s">
        <v>205</v>
      </c>
      <c r="F44" s="32" t="s">
        <v>86</v>
      </c>
      <c r="G44">
        <v>1988.6</v>
      </c>
    </row>
    <row r="45" spans="2:7" ht="20.100000000000001" customHeight="1" thickBot="1" x14ac:dyDescent="0.3">
      <c r="B45" s="28">
        <v>1</v>
      </c>
      <c r="C45" s="54" t="s">
        <v>202</v>
      </c>
      <c r="D45" s="29" t="s">
        <v>208</v>
      </c>
      <c r="E45" s="29" t="s">
        <v>209</v>
      </c>
      <c r="F45" s="32" t="s">
        <v>86</v>
      </c>
      <c r="G45">
        <v>1988.6</v>
      </c>
    </row>
    <row r="46" spans="2:7" ht="20.100000000000001" customHeight="1" thickBot="1" x14ac:dyDescent="0.3">
      <c r="B46" s="28">
        <v>1</v>
      </c>
      <c r="C46" s="54" t="s">
        <v>202</v>
      </c>
      <c r="D46" s="29" t="s">
        <v>216</v>
      </c>
      <c r="E46" s="29" t="s">
        <v>217</v>
      </c>
      <c r="F46" s="32" t="s">
        <v>86</v>
      </c>
      <c r="G46">
        <v>1988.6</v>
      </c>
    </row>
    <row r="47" spans="2:7" ht="20.100000000000001" customHeight="1" thickBot="1" x14ac:dyDescent="0.3">
      <c r="B47" s="28">
        <v>1</v>
      </c>
      <c r="C47" s="48" t="s">
        <v>220</v>
      </c>
      <c r="D47" s="29" t="s">
        <v>223</v>
      </c>
      <c r="E47" s="29" t="s">
        <v>224</v>
      </c>
      <c r="F47" s="32" t="s">
        <v>86</v>
      </c>
      <c r="G47">
        <v>1988.6</v>
      </c>
    </row>
    <row r="48" spans="2:7" ht="20.100000000000001" customHeight="1" thickBot="1" x14ac:dyDescent="0.3">
      <c r="B48" s="28"/>
      <c r="C48" s="46" t="s">
        <v>149</v>
      </c>
      <c r="D48" s="29" t="s">
        <v>154</v>
      </c>
      <c r="E48" s="33" t="s">
        <v>155</v>
      </c>
      <c r="F48" s="36" t="s">
        <v>86</v>
      </c>
      <c r="G48" s="58">
        <v>1988.6</v>
      </c>
    </row>
    <row r="49" spans="2:7" ht="20.100000000000001" customHeight="1" thickBot="1" x14ac:dyDescent="0.3">
      <c r="B49" s="28">
        <v>1</v>
      </c>
      <c r="C49" s="46" t="s">
        <v>149</v>
      </c>
      <c r="D49" s="29" t="s">
        <v>156</v>
      </c>
      <c r="E49" s="29" t="s">
        <v>157</v>
      </c>
      <c r="F49" s="36" t="s">
        <v>86</v>
      </c>
      <c r="G49" s="58">
        <v>1988.6</v>
      </c>
    </row>
    <row r="50" spans="2:7" ht="20.100000000000001" customHeight="1" thickBot="1" x14ac:dyDescent="0.3">
      <c r="B50" s="28"/>
      <c r="C50" s="46" t="s">
        <v>149</v>
      </c>
      <c r="D50" s="29" t="s">
        <v>160</v>
      </c>
      <c r="E50" s="33" t="s">
        <v>161</v>
      </c>
      <c r="F50" s="36" t="s">
        <v>86</v>
      </c>
    </row>
    <row r="51" spans="2:7" ht="20.100000000000001" customHeight="1" thickBot="1" x14ac:dyDescent="0.3">
      <c r="B51" s="28">
        <v>1</v>
      </c>
      <c r="C51" s="46" t="s">
        <v>149</v>
      </c>
      <c r="D51" s="29" t="s">
        <v>152</v>
      </c>
      <c r="E51" s="29" t="s">
        <v>153</v>
      </c>
      <c r="F51" s="36" t="s">
        <v>86</v>
      </c>
      <c r="G51" s="58">
        <v>1988.6</v>
      </c>
    </row>
    <row r="52" spans="2:7" ht="20.100000000000001" customHeight="1" thickBot="1" x14ac:dyDescent="0.3">
      <c r="B52" s="28">
        <v>1</v>
      </c>
      <c r="C52" s="46" t="s">
        <v>109</v>
      </c>
      <c r="D52" s="29" t="s">
        <v>128</v>
      </c>
      <c r="E52" s="29" t="s">
        <v>129</v>
      </c>
      <c r="F52" s="32" t="s">
        <v>86</v>
      </c>
      <c r="G52">
        <v>1988.6</v>
      </c>
    </row>
    <row r="53" spans="2:7" ht="20.100000000000001" customHeight="1" thickBot="1" x14ac:dyDescent="0.3">
      <c r="B53" s="28">
        <v>1</v>
      </c>
      <c r="C53" s="46" t="s">
        <v>138</v>
      </c>
      <c r="D53" s="29" t="s">
        <v>145</v>
      </c>
      <c r="E53" s="29" t="s">
        <v>146</v>
      </c>
      <c r="F53" s="32" t="s">
        <v>86</v>
      </c>
      <c r="G53">
        <v>1988.6</v>
      </c>
    </row>
    <row r="54" spans="2:7" ht="20.100000000000001" customHeight="1" thickBot="1" x14ac:dyDescent="0.3">
      <c r="B54" s="28">
        <v>1</v>
      </c>
      <c r="C54" s="53" t="s">
        <v>177</v>
      </c>
      <c r="D54" s="29" t="s">
        <v>180</v>
      </c>
      <c r="E54" s="29" t="s">
        <v>181</v>
      </c>
      <c r="F54" s="32" t="s">
        <v>86</v>
      </c>
      <c r="G54">
        <v>1988.6</v>
      </c>
    </row>
    <row r="55" spans="2:7" ht="20.100000000000001" customHeight="1" thickBot="1" x14ac:dyDescent="0.3">
      <c r="B55" s="28">
        <v>1</v>
      </c>
      <c r="C55" s="47" t="s">
        <v>177</v>
      </c>
      <c r="D55" s="29" t="s">
        <v>184</v>
      </c>
      <c r="E55" s="29" t="s">
        <v>185</v>
      </c>
      <c r="F55" s="32" t="s">
        <v>86</v>
      </c>
      <c r="G55">
        <v>1988.6</v>
      </c>
    </row>
    <row r="56" spans="2:7" ht="20.100000000000001" customHeight="1" thickBot="1" x14ac:dyDescent="0.3">
      <c r="B56" s="28">
        <v>1</v>
      </c>
      <c r="C56" s="47" t="s">
        <v>177</v>
      </c>
      <c r="D56" s="29" t="s">
        <v>196</v>
      </c>
      <c r="E56" s="29" t="s">
        <v>197</v>
      </c>
      <c r="F56" s="32" t="s">
        <v>86</v>
      </c>
      <c r="G56">
        <v>1988.6</v>
      </c>
    </row>
    <row r="57" spans="2:7" ht="20.100000000000001" customHeight="1" thickBot="1" x14ac:dyDescent="0.3">
      <c r="B57" s="28">
        <v>1</v>
      </c>
      <c r="C57" s="47" t="s">
        <v>177</v>
      </c>
      <c r="D57" s="29" t="s">
        <v>198</v>
      </c>
      <c r="E57" s="29" t="s">
        <v>199</v>
      </c>
      <c r="F57" s="32" t="s">
        <v>86</v>
      </c>
      <c r="G57" s="58">
        <v>3894.93</v>
      </c>
    </row>
    <row r="58" spans="2:7" ht="20.100000000000001" customHeight="1" thickBot="1" x14ac:dyDescent="0.3">
      <c r="B58" s="28">
        <v>1</v>
      </c>
      <c r="C58" s="46" t="s">
        <v>32</v>
      </c>
      <c r="D58" s="29" t="s">
        <v>45</v>
      </c>
      <c r="E58" s="29" t="s">
        <v>240</v>
      </c>
      <c r="F58" s="32" t="s">
        <v>47</v>
      </c>
      <c r="G58" s="58">
        <v>2609.86</v>
      </c>
    </row>
    <row r="59" spans="2:7" ht="20.100000000000001" customHeight="1" thickBot="1" x14ac:dyDescent="0.3">
      <c r="B59" s="28"/>
      <c r="C59" s="46" t="s">
        <v>48</v>
      </c>
      <c r="D59" s="29" t="s">
        <v>49</v>
      </c>
      <c r="E59" s="33" t="s">
        <v>50</v>
      </c>
      <c r="F59" s="32" t="s">
        <v>47</v>
      </c>
      <c r="G59" s="58"/>
    </row>
    <row r="60" spans="2:7" ht="20.100000000000001" customHeight="1" thickBot="1" x14ac:dyDescent="0.3">
      <c r="B60" s="28"/>
      <c r="C60" s="50" t="s">
        <v>53</v>
      </c>
      <c r="D60" s="29" t="s">
        <v>54</v>
      </c>
      <c r="E60" s="29" t="s">
        <v>55</v>
      </c>
      <c r="F60" s="32" t="s">
        <v>47</v>
      </c>
      <c r="G60" s="58">
        <v>2609.86</v>
      </c>
    </row>
    <row r="61" spans="2:7" ht="20.100000000000001" customHeight="1" thickBot="1" x14ac:dyDescent="0.3">
      <c r="B61" s="28">
        <v>1</v>
      </c>
      <c r="C61" s="46" t="s">
        <v>66</v>
      </c>
      <c r="D61" s="29" t="s">
        <v>87</v>
      </c>
      <c r="E61" s="29" t="s">
        <v>88</v>
      </c>
      <c r="F61" s="32" t="s">
        <v>47</v>
      </c>
      <c r="G61" s="58">
        <v>2609.86</v>
      </c>
    </row>
    <row r="62" spans="2:7" ht="20.100000000000001" customHeight="1" thickBot="1" x14ac:dyDescent="0.3">
      <c r="B62" s="28">
        <v>1</v>
      </c>
      <c r="C62" s="50" t="s">
        <v>66</v>
      </c>
      <c r="D62" s="29" t="s">
        <v>91</v>
      </c>
      <c r="E62" s="29" t="s">
        <v>92</v>
      </c>
      <c r="F62" s="32" t="s">
        <v>47</v>
      </c>
      <c r="G62" s="58">
        <v>2609.86</v>
      </c>
    </row>
    <row r="63" spans="2:7" ht="20.100000000000001" customHeight="1" thickBot="1" x14ac:dyDescent="0.3">
      <c r="B63" s="28">
        <v>1</v>
      </c>
      <c r="C63" s="50" t="s">
        <v>66</v>
      </c>
      <c r="D63" s="29" t="s">
        <v>97</v>
      </c>
      <c r="E63" s="29" t="s">
        <v>98</v>
      </c>
      <c r="F63" s="32" t="s">
        <v>47</v>
      </c>
      <c r="G63" s="58">
        <v>2609.86</v>
      </c>
    </row>
    <row r="64" spans="2:7" ht="20.100000000000001" customHeight="1" thickBot="1" x14ac:dyDescent="0.3">
      <c r="B64" s="28">
        <v>1</v>
      </c>
      <c r="C64" s="50" t="s">
        <v>66</v>
      </c>
      <c r="D64" s="29" t="s">
        <v>105</v>
      </c>
      <c r="E64" s="29" t="s">
        <v>106</v>
      </c>
      <c r="F64" s="32" t="s">
        <v>47</v>
      </c>
      <c r="G64" s="58">
        <v>2609.86</v>
      </c>
    </row>
    <row r="65" spans="2:7" ht="20.100000000000001" customHeight="1" thickBot="1" x14ac:dyDescent="0.3">
      <c r="B65" s="28">
        <v>1</v>
      </c>
      <c r="C65" s="46" t="s">
        <v>149</v>
      </c>
      <c r="D65" s="29" t="s">
        <v>158</v>
      </c>
      <c r="E65" s="33" t="s">
        <v>159</v>
      </c>
      <c r="F65" s="32" t="s">
        <v>47</v>
      </c>
      <c r="G65" s="58"/>
    </row>
    <row r="66" spans="2:7" ht="20.100000000000001" customHeight="1" thickBot="1" x14ac:dyDescent="0.3">
      <c r="B66" s="28">
        <v>1</v>
      </c>
      <c r="C66" s="50" t="s">
        <v>109</v>
      </c>
      <c r="D66" s="29" t="s">
        <v>110</v>
      </c>
      <c r="E66" s="29" t="s">
        <v>111</v>
      </c>
      <c r="F66" s="32" t="s">
        <v>47</v>
      </c>
      <c r="G66" s="58">
        <v>2609.86</v>
      </c>
    </row>
    <row r="67" spans="2:7" ht="20.100000000000001" customHeight="1" thickBot="1" x14ac:dyDescent="0.3">
      <c r="B67" s="28">
        <v>1</v>
      </c>
      <c r="C67" s="50" t="s">
        <v>109</v>
      </c>
      <c r="D67" s="29" t="s">
        <v>117</v>
      </c>
      <c r="E67" s="29" t="s">
        <v>118</v>
      </c>
      <c r="F67" s="32" t="s">
        <v>47</v>
      </c>
      <c r="G67" s="58">
        <v>2609.86</v>
      </c>
    </row>
    <row r="68" spans="2:7" ht="20.100000000000001" customHeight="1" thickBot="1" x14ac:dyDescent="0.3">
      <c r="B68" s="28"/>
      <c r="C68" s="46" t="s">
        <v>109</v>
      </c>
      <c r="D68" s="29" t="s">
        <v>119</v>
      </c>
      <c r="E68" s="33" t="s">
        <v>120</v>
      </c>
      <c r="F68" s="36" t="s">
        <v>47</v>
      </c>
      <c r="G68" s="58"/>
    </row>
    <row r="69" spans="2:7" ht="20.100000000000001" customHeight="1" thickBot="1" x14ac:dyDescent="0.3">
      <c r="B69" s="28">
        <v>1</v>
      </c>
      <c r="C69" s="46" t="s">
        <v>109</v>
      </c>
      <c r="D69" s="29" t="s">
        <v>124</v>
      </c>
      <c r="E69" s="29" t="s">
        <v>125</v>
      </c>
      <c r="F69" s="32" t="s">
        <v>47</v>
      </c>
      <c r="G69" s="58">
        <v>2609.86</v>
      </c>
    </row>
    <row r="70" spans="2:7" ht="20.100000000000001" customHeight="1" thickBot="1" x14ac:dyDescent="0.3">
      <c r="B70" s="28"/>
      <c r="C70" s="46" t="s">
        <v>109</v>
      </c>
      <c r="D70" s="29" t="s">
        <v>126</v>
      </c>
      <c r="E70" s="29" t="s">
        <v>127</v>
      </c>
      <c r="F70" s="32" t="s">
        <v>47</v>
      </c>
      <c r="G70" s="58">
        <v>2609.86</v>
      </c>
    </row>
    <row r="71" spans="2:7" ht="20.100000000000001" customHeight="1" thickBot="1" x14ac:dyDescent="0.3">
      <c r="B71" s="28">
        <v>1</v>
      </c>
      <c r="C71" s="46" t="s">
        <v>138</v>
      </c>
      <c r="D71" s="29" t="s">
        <v>139</v>
      </c>
      <c r="E71" s="29" t="s">
        <v>140</v>
      </c>
      <c r="F71" s="32" t="s">
        <v>47</v>
      </c>
      <c r="G71" s="58">
        <v>2609.86</v>
      </c>
    </row>
    <row r="72" spans="2:7" ht="20.100000000000001" customHeight="1" thickBot="1" x14ac:dyDescent="0.3">
      <c r="B72" s="28">
        <v>1</v>
      </c>
      <c r="C72" s="47" t="s">
        <v>177</v>
      </c>
      <c r="D72" s="29" t="s">
        <v>192</v>
      </c>
      <c r="E72" s="29" t="s">
        <v>193</v>
      </c>
      <c r="F72" s="32" t="s">
        <v>47</v>
      </c>
      <c r="G72" s="58">
        <v>2609.86</v>
      </c>
    </row>
    <row r="73" spans="2:7" ht="20.100000000000001" customHeight="1" thickBot="1" x14ac:dyDescent="0.3">
      <c r="B73" s="28">
        <v>1</v>
      </c>
      <c r="C73" s="46" t="s">
        <v>32</v>
      </c>
      <c r="D73" s="29" t="s">
        <v>39</v>
      </c>
      <c r="E73" s="29" t="s">
        <v>40</v>
      </c>
      <c r="F73" s="32" t="s">
        <v>35</v>
      </c>
      <c r="G73" s="58">
        <v>3894.93</v>
      </c>
    </row>
    <row r="74" spans="2:7" ht="20.100000000000001" customHeight="1" thickBot="1" x14ac:dyDescent="0.3">
      <c r="B74" s="28">
        <v>1</v>
      </c>
      <c r="C74" s="46" t="s">
        <v>66</v>
      </c>
      <c r="D74" s="29" t="s">
        <v>73</v>
      </c>
      <c r="E74" s="29" t="s">
        <v>74</v>
      </c>
      <c r="F74" s="32" t="s">
        <v>35</v>
      </c>
      <c r="G74" s="58">
        <v>3397.07</v>
      </c>
    </row>
    <row r="75" spans="2:7" ht="20.100000000000001" customHeight="1" thickBot="1" x14ac:dyDescent="0.3">
      <c r="B75" s="28">
        <v>1</v>
      </c>
      <c r="C75" s="46" t="s">
        <v>66</v>
      </c>
      <c r="D75" s="29" t="s">
        <v>89</v>
      </c>
      <c r="E75" s="29" t="s">
        <v>90</v>
      </c>
      <c r="F75" s="32" t="s">
        <v>35</v>
      </c>
      <c r="G75" s="58">
        <v>3397.07</v>
      </c>
    </row>
    <row r="76" spans="2:7" ht="20.100000000000001" customHeight="1" thickBot="1" x14ac:dyDescent="0.3">
      <c r="B76" s="28">
        <v>1</v>
      </c>
      <c r="C76" s="46" t="s">
        <v>66</v>
      </c>
      <c r="D76" s="29" t="s">
        <v>71</v>
      </c>
      <c r="E76" s="29" t="s">
        <v>72</v>
      </c>
      <c r="F76" s="32" t="s">
        <v>35</v>
      </c>
      <c r="G76" s="58">
        <v>3894.93</v>
      </c>
    </row>
    <row r="77" spans="2:7" ht="20.100000000000001" customHeight="1" thickBot="1" x14ac:dyDescent="0.3">
      <c r="B77" s="28">
        <v>1</v>
      </c>
      <c r="C77" s="46" t="s">
        <v>66</v>
      </c>
      <c r="D77" s="29" t="s">
        <v>75</v>
      </c>
      <c r="E77" s="29" t="s">
        <v>76</v>
      </c>
      <c r="F77" s="32" t="s">
        <v>35</v>
      </c>
      <c r="G77" s="58">
        <v>3894.93</v>
      </c>
    </row>
    <row r="78" spans="2:7" ht="20.100000000000001" customHeight="1" thickBot="1" x14ac:dyDescent="0.3">
      <c r="B78" s="28"/>
      <c r="C78" s="46" t="s">
        <v>138</v>
      </c>
      <c r="D78" s="29" t="s">
        <v>141</v>
      </c>
      <c r="E78" s="29" t="s">
        <v>142</v>
      </c>
      <c r="F78" s="32" t="s">
        <v>35</v>
      </c>
      <c r="G78" s="58">
        <v>3894.93</v>
      </c>
    </row>
    <row r="79" spans="2:7" ht="20.100000000000001" customHeight="1" thickBot="1" x14ac:dyDescent="0.3">
      <c r="B79" s="28">
        <v>1</v>
      </c>
      <c r="C79" s="46" t="s">
        <v>66</v>
      </c>
      <c r="D79" s="29" t="s">
        <v>103</v>
      </c>
      <c r="E79" s="29" t="s">
        <v>104</v>
      </c>
      <c r="F79" s="32" t="s">
        <v>44</v>
      </c>
      <c r="G79" s="58">
        <v>3894.93</v>
      </c>
    </row>
    <row r="80" spans="2:7" ht="20.100000000000001" customHeight="1" thickBot="1" x14ac:dyDescent="0.3">
      <c r="B80" s="28">
        <v>1</v>
      </c>
      <c r="C80" s="53" t="s">
        <v>166</v>
      </c>
      <c r="D80" s="29" t="s">
        <v>173</v>
      </c>
      <c r="E80" s="33" t="s">
        <v>174</v>
      </c>
      <c r="F80" s="32" t="s">
        <v>44</v>
      </c>
      <c r="G80" s="58">
        <v>3894.93</v>
      </c>
    </row>
    <row r="81" spans="2:7" ht="20.100000000000001" customHeight="1" thickBot="1" x14ac:dyDescent="0.3">
      <c r="B81" s="28">
        <v>1</v>
      </c>
      <c r="C81" s="51" t="s">
        <v>109</v>
      </c>
      <c r="D81" s="29" t="s">
        <v>112</v>
      </c>
      <c r="E81" s="29" t="s">
        <v>113</v>
      </c>
      <c r="F81" s="32" t="s">
        <v>44</v>
      </c>
      <c r="G81" s="58">
        <v>3894.93</v>
      </c>
    </row>
    <row r="82" spans="2:7" ht="20.100000000000001" customHeight="1" thickBot="1" x14ac:dyDescent="0.3">
      <c r="B82" s="28">
        <v>1</v>
      </c>
      <c r="C82" s="51" t="s">
        <v>56</v>
      </c>
      <c r="D82" s="29" t="s">
        <v>60</v>
      </c>
      <c r="E82" s="29" t="s">
        <v>61</v>
      </c>
      <c r="F82" s="32" t="s">
        <v>41</v>
      </c>
      <c r="G82">
        <v>4534.62</v>
      </c>
    </row>
    <row r="83" spans="2:7" ht="20.100000000000001" customHeight="1" thickBot="1" x14ac:dyDescent="0.3">
      <c r="B83" s="40"/>
      <c r="C83" s="51" t="s">
        <v>66</v>
      </c>
      <c r="D83" s="29" t="s">
        <v>70</v>
      </c>
      <c r="E83" s="34" t="s">
        <v>235</v>
      </c>
      <c r="F83" s="36" t="s">
        <v>41</v>
      </c>
    </row>
    <row r="84" spans="2:7" ht="20.100000000000001" customHeight="1" thickBot="1" x14ac:dyDescent="0.3">
      <c r="B84" s="28">
        <v>1</v>
      </c>
      <c r="C84" s="50" t="s">
        <v>66</v>
      </c>
      <c r="D84" s="32" t="s">
        <v>96</v>
      </c>
      <c r="E84" s="45" t="s">
        <v>234</v>
      </c>
      <c r="F84" s="36" t="s">
        <v>41</v>
      </c>
    </row>
    <row r="85" spans="2:7" ht="20.100000000000001" customHeight="1" thickBot="1" x14ac:dyDescent="0.3">
      <c r="B85" s="28">
        <v>1</v>
      </c>
      <c r="C85" s="50" t="s">
        <v>56</v>
      </c>
      <c r="D85" s="29" t="s">
        <v>57</v>
      </c>
      <c r="E85" s="30" t="s">
        <v>58</v>
      </c>
      <c r="F85" s="32" t="s">
        <v>59</v>
      </c>
      <c r="G85" s="58">
        <v>5765.81</v>
      </c>
    </row>
    <row r="86" spans="2:7" ht="20.100000000000001" customHeight="1" thickBot="1" x14ac:dyDescent="0.3">
      <c r="B86" s="28">
        <v>1</v>
      </c>
      <c r="C86" s="50" t="s">
        <v>66</v>
      </c>
      <c r="D86" s="29" t="s">
        <v>67</v>
      </c>
      <c r="E86" s="30" t="s">
        <v>68</v>
      </c>
      <c r="F86" s="31" t="s">
        <v>69</v>
      </c>
      <c r="G86" s="58">
        <v>6500</v>
      </c>
    </row>
    <row r="87" spans="2:7" ht="20.100000000000001" customHeight="1" thickBot="1" x14ac:dyDescent="0.3">
      <c r="B87" s="40">
        <v>1</v>
      </c>
      <c r="C87" s="47" t="s">
        <v>166</v>
      </c>
      <c r="D87" s="29" t="s">
        <v>167</v>
      </c>
      <c r="E87" s="34" t="s">
        <v>168</v>
      </c>
      <c r="F87" s="31" t="s">
        <v>69</v>
      </c>
      <c r="G87" s="58">
        <v>6500</v>
      </c>
    </row>
    <row r="88" spans="2:7" ht="20.100000000000001" customHeight="1" x14ac:dyDescent="0.25">
      <c r="B88" s="38"/>
      <c r="C88" s="48" t="s">
        <v>202</v>
      </c>
      <c r="D88" s="41"/>
      <c r="E88" s="39" t="s">
        <v>203</v>
      </c>
      <c r="F88" s="67" t="s">
        <v>69</v>
      </c>
      <c r="G88" s="58">
        <v>6500</v>
      </c>
    </row>
    <row r="89" spans="2:7" ht="20.100000000000001" customHeight="1" thickBot="1" x14ac:dyDescent="0.3">
      <c r="B89" s="28">
        <v>1</v>
      </c>
      <c r="C89" s="48" t="s">
        <v>220</v>
      </c>
      <c r="D89" s="29" t="s">
        <v>221</v>
      </c>
      <c r="E89" s="30" t="s">
        <v>222</v>
      </c>
      <c r="F89" s="31" t="s">
        <v>69</v>
      </c>
      <c r="G89" s="58">
        <v>6500</v>
      </c>
    </row>
    <row r="90" spans="2:7" ht="20.100000000000001" customHeight="1" thickBot="1" x14ac:dyDescent="0.3">
      <c r="B90" s="28">
        <v>1</v>
      </c>
      <c r="C90" s="49" t="s">
        <v>228</v>
      </c>
      <c r="D90" s="29" t="s">
        <v>229</v>
      </c>
      <c r="E90" s="30" t="s">
        <v>230</v>
      </c>
      <c r="F90" s="31" t="s">
        <v>69</v>
      </c>
      <c r="G90" s="58">
        <v>6500</v>
      </c>
    </row>
    <row r="91" spans="2:7" ht="20.100000000000001" customHeight="1" thickBot="1" x14ac:dyDescent="0.3">
      <c r="B91" s="28">
        <v>1</v>
      </c>
      <c r="C91" s="46" t="s">
        <v>109</v>
      </c>
      <c r="D91" s="29"/>
      <c r="E91" s="30" t="s">
        <v>237</v>
      </c>
      <c r="F91" s="32" t="s">
        <v>69</v>
      </c>
      <c r="G91" s="58">
        <v>6500</v>
      </c>
    </row>
    <row r="92" spans="2:7" ht="20.100000000000001" customHeight="1" thickBot="1" x14ac:dyDescent="0.3">
      <c r="B92" s="28">
        <v>1</v>
      </c>
      <c r="C92" s="46" t="s">
        <v>138</v>
      </c>
      <c r="D92" s="29"/>
      <c r="E92" s="30" t="s">
        <v>236</v>
      </c>
      <c r="F92" s="32" t="s">
        <v>69</v>
      </c>
      <c r="G92" s="58">
        <v>6500</v>
      </c>
    </row>
    <row r="93" spans="2:7" ht="20.100000000000001" customHeight="1" thickBot="1" x14ac:dyDescent="0.3">
      <c r="B93" s="28">
        <v>1</v>
      </c>
      <c r="C93" s="53" t="s">
        <v>177</v>
      </c>
      <c r="D93" s="29" t="s">
        <v>178</v>
      </c>
      <c r="E93" s="30" t="s">
        <v>179</v>
      </c>
      <c r="F93" s="32" t="s">
        <v>69</v>
      </c>
      <c r="G93" s="58">
        <v>6500</v>
      </c>
    </row>
    <row r="94" spans="2:7" ht="20.100000000000001" customHeight="1" thickBot="1" x14ac:dyDescent="0.3">
      <c r="B94" s="28"/>
      <c r="C94" s="50" t="s">
        <v>149</v>
      </c>
      <c r="D94" s="29"/>
      <c r="E94" s="30" t="s">
        <v>150</v>
      </c>
      <c r="F94" s="32" t="s">
        <v>151</v>
      </c>
      <c r="G94" s="58">
        <v>6500</v>
      </c>
    </row>
    <row r="95" spans="2:7" ht="20.100000000000001" customHeight="1" thickBot="1" x14ac:dyDescent="0.3">
      <c r="B95" s="28"/>
      <c r="C95" s="51"/>
      <c r="D95" s="29"/>
      <c r="E95" s="29"/>
      <c r="F95" s="32"/>
    </row>
    <row r="96" spans="2:7" ht="20.100000000000001" customHeight="1" thickBot="1" x14ac:dyDescent="0.3">
      <c r="B96" s="60"/>
      <c r="C96" s="62"/>
      <c r="D96" s="64"/>
      <c r="E96" s="64"/>
      <c r="F96" s="64"/>
      <c r="G96" t="s">
        <v>239</v>
      </c>
    </row>
    <row r="97" spans="7:7" x14ac:dyDescent="0.25">
      <c r="G97">
        <f>SUM(G2:G96)</f>
        <v>228824.47999999998</v>
      </c>
    </row>
  </sheetData>
  <sortState ref="B1:G99">
    <sortCondition ref="F1:F99"/>
  </sortState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Planilha1</vt:lpstr>
      <vt:lpstr>Planilha2</vt:lpstr>
      <vt:lpstr>Planilha3</vt:lpstr>
      <vt:lpstr>Planilha4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</dc:creator>
  <cp:lastModifiedBy>Secre Fazenda</cp:lastModifiedBy>
  <cp:lastPrinted>2025-07-29T15:34:41Z</cp:lastPrinted>
  <dcterms:created xsi:type="dcterms:W3CDTF">2025-01-27T13:27:27Z</dcterms:created>
  <dcterms:modified xsi:type="dcterms:W3CDTF">2025-07-30T15:53:29Z</dcterms:modified>
</cp:coreProperties>
</file>